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Экономисты\план ФХД Титово\ПФХД 2024г\ПФХД 3 кв. 24г\"/>
    </mc:Choice>
  </mc:AlternateContent>
  <bookViews>
    <workbookView xWindow="360" yWindow="45" windowWidth="19320" windowHeight="9975"/>
  </bookViews>
  <sheets>
    <sheet name="Раздел 1" sheetId="1" r:id="rId1"/>
    <sheet name="Раздел 2" sheetId="2" r:id="rId2"/>
  </sheets>
  <calcPr calcId="162913"/>
</workbook>
</file>

<file path=xl/calcChain.xml><?xml version="1.0" encoding="utf-8"?>
<calcChain xmlns="http://schemas.openxmlformats.org/spreadsheetml/2006/main">
  <c r="E36" i="1" l="1"/>
  <c r="G74" i="1" l="1"/>
  <c r="G82" i="1" l="1"/>
  <c r="F82" i="1"/>
  <c r="G75" i="1"/>
  <c r="G49" i="1"/>
  <c r="F49" i="1"/>
  <c r="E49" i="1"/>
  <c r="G30" i="2" l="1"/>
  <c r="G11" i="2" s="1"/>
  <c r="F30" i="2"/>
  <c r="F11" i="2" s="1"/>
  <c r="E30" i="2"/>
  <c r="E11" i="2" s="1"/>
  <c r="F6" i="2" l="1"/>
  <c r="G111" i="1" l="1"/>
  <c r="F111" i="1"/>
  <c r="F75" i="1"/>
  <c r="E75" i="1"/>
  <c r="E111" i="1"/>
  <c r="E6" i="2"/>
  <c r="G99" i="1"/>
  <c r="F99" i="1"/>
  <c r="G36" i="1"/>
  <c r="F36" i="1"/>
  <c r="F22" i="2"/>
  <c r="G22" i="2"/>
  <c r="H22" i="2"/>
  <c r="E22" i="2"/>
  <c r="G6" i="2"/>
  <c r="F91" i="1"/>
  <c r="G91" i="1"/>
  <c r="E91" i="1"/>
  <c r="E99" i="1"/>
  <c r="F104" i="1"/>
  <c r="G104" i="1"/>
  <c r="E104" i="1"/>
  <c r="F124" i="1"/>
  <c r="G124" i="1"/>
  <c r="E124" i="1"/>
  <c r="F120" i="1"/>
  <c r="G120" i="1"/>
  <c r="H36" i="1"/>
  <c r="E74" i="1" l="1"/>
  <c r="F74" i="1"/>
</calcChain>
</file>

<file path=xl/sharedStrings.xml><?xml version="1.0" encoding="utf-8"?>
<sst xmlns="http://schemas.openxmlformats.org/spreadsheetml/2006/main" count="306" uniqueCount="159">
  <si>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</si>
  <si>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</si>
  <si>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</si>
  <si>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</si>
  <si>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</si>
  <si>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за пределами планового периода</t>
  </si>
  <si>
    <t>Остаток средств на начало текущего финансового года</t>
  </si>
  <si>
    <t>х</t>
  </si>
  <si>
    <t>Остаток средств на конец текущего финансового года</t>
  </si>
  <si>
    <t>Доходы, всего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</si>
  <si>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</si>
  <si>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</si>
  <si>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</si>
  <si>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</si>
  <si>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субсидии на финансовое обеспечение выполнения муниципального 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</si>
  <si>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</si>
  <si>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</si>
  <si>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</si>
  <si>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субсидии, всего</t>
  </si>
  <si>
    <t>из них:</t>
  </si>
  <si>
    <t>(указывается соответствующий пункт мероприятия  муниципальной программы)</t>
  </si>
  <si>
    <t>...</t>
  </si>
  <si>
    <t>доходы от операций с активами, всего</t>
  </si>
  <si>
    <t>прочие поступления, всего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</si>
  <si>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</si>
  <si>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</si>
  <si>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</si>
  <si>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</si>
  <si>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</si>
  <si>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</si>
  <si>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</si>
  <si>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</si>
  <si>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</si>
  <si>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</si>
  <si>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</si>
  <si>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</si>
  <si>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</si>
  <si>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</si>
  <si>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</si>
  <si>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</si>
  <si>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</si>
  <si>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</si>
  <si>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</si>
  <si>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</si>
  <si>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</si>
  <si>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</si>
  <si>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</si>
  <si>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</si>
  <si>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</si>
  <si>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</si>
  <si>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</si>
  <si>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</si>
  <si>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</si>
  <si>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</si>
  <si>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</si>
  <si>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</si>
  <si>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</si>
  <si>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</si>
  <si>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</si>
  <si>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</si>
  <si>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</si>
  <si>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</si>
  <si>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</si>
  <si>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</si>
  <si>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</si>
  <si>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</si>
  <si>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</si>
  <si>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</si>
  <si>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возврат в бюджет средств субсидии</t>
  </si>
  <si>
    <t>Приложение
к Порядку
составления и утверждения плана финансово-хозяйственной деятельности муниципальных  бюджетных 
учреждений , в отношении которых Отдел образования администрации Пачелмского района
Пензенской области осуществляет функции и полномочия учредителя,
 утвержденному приказом Отдела образования администрацией 
Пачелмского района Пензенской области 
от 20.08.2019   №156</t>
  </si>
  <si>
    <t>Утверждаю</t>
  </si>
  <si>
    <t>________________________________</t>
  </si>
  <si>
    <t>(наименование должности руководителя бюджетного учреждения)</t>
  </si>
  <si>
    <t xml:space="preserve">_______________   </t>
  </si>
  <si>
    <t>(расшифровка подписи)</t>
  </si>
  <si>
    <t xml:space="preserve">          </t>
  </si>
  <si>
    <t>(подпись)</t>
  </si>
  <si>
    <t>План</t>
  </si>
  <si>
    <t>Единица измерения, руб.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</si>
  <si>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</si>
  <si>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</si>
  <si>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</si>
  <si>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</si>
  <si>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</si>
  <si>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</si>
  <si>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</si>
  <si>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Раздел 1. Поступления и выплаты</t>
  </si>
  <si>
    <t>N п/п</t>
  </si>
  <si>
    <t>Коды строк</t>
  </si>
  <si>
    <t>Год начала закупки</t>
  </si>
  <si>
    <t>Выплаты на закупку товаров, работ, услуг, всего</t>
  </si>
  <si>
    <t>за счет субсидий, предоставляемых на финансовое обеспечение выполнения муниципального задания</t>
  </si>
  <si>
    <t>1.4.1.1</t>
  </si>
  <si>
    <t>в соответствии с Федеральным законом N 44-ФЗ</t>
  </si>
  <si>
    <t>1.4.1.2</t>
  </si>
  <si>
    <t>в соответствии с Федеральным законом N 223-ФЗ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</si>
  <si>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</si>
  <si>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</si>
  <si>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</si>
  <si>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за счет субсидий, предоставляемых на осуществление капитальных вложений</t>
  </si>
  <si>
    <t>за счет средств обязательного медицинского страхования</t>
  </si>
  <si>
    <t>1.4.4.1</t>
  </si>
  <si>
    <t>1.4.4.2</t>
  </si>
  <si>
    <t>за счет прочих источников финансового обеспечения</t>
  </si>
  <si>
    <t>1.4.5.1</t>
  </si>
  <si>
    <t>1.4.5.2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</si>
  <si>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</si>
  <si>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</si>
  <si>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</si>
  <si>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Раздел 2. Сведения по выплатам на закупки товаров, работ, услуг</t>
  </si>
  <si>
    <t>1.1</t>
  </si>
  <si>
    <t>1.2</t>
  </si>
  <si>
    <t>1.3</t>
  </si>
  <si>
    <t>1.4</t>
  </si>
  <si>
    <t>1.4.1</t>
  </si>
  <si>
    <t>1.4.2</t>
  </si>
  <si>
    <t>1.4.3</t>
  </si>
  <si>
    <t>1.4.4</t>
  </si>
  <si>
    <t>1.4.5</t>
  </si>
  <si>
    <r>
      <t xml:space="preserve">по контрактам (договорам), заключенным до начала текущего финансового года,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5 апреля 2013 г. N 44-ФЗ "О контрактной системе в сфере закупок товаров, работ, услуг для обеспечения государственных и муниципальных нужд" ("Собрание законодательства Российской Федерации", 2013, N 14, ст. 1652; 2018, N 32, ст. 5104) (далее - Федеральный закон N 44-ФЗ)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18 июля 2011 г. N 223-ФЗ "О закупках товаров, работ, услуг отдельными видами юридических лиц" ("Собрание законодательства Российской Федерации", 2011, N 30, ст. 4571; 2018, N 32, ст. 5135) (далее - Федеральный закон N 223-ФЗ)</t>
    </r>
  </si>
  <si>
    <r>
      <t xml:space="preserve">по контрактам (договорам), планируемым к заключению в соответствующем финансовом году,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</si>
  <si>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r>
      <t xml:space="preserve">по контрактам (договорам), заключенным до начала текущего финансового года,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</si>
  <si>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r>
      <t xml:space="preserve">по контрактам (договорам), планируемым к заключению в соответствующем финансовом году,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</si>
  <si>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t>СОГЛАСОВАНО:</t>
  </si>
  <si>
    <t>наименование должности уполномоченного лица органа-учредителя</t>
  </si>
  <si>
    <t xml:space="preserve"> (подпись)</t>
  </si>
  <si>
    <t>_________________________________ (Н.Ю. Колганова)</t>
  </si>
  <si>
    <t>..субсидии на предоставление бесплатного (льготного) питания учащимся общеобразовательных организаций из малообеспеченных семей Пачелмского района.</t>
  </si>
  <si>
    <t>организация отдыха детей в оздоровительных лагерях с дневным пребыванием в каникулярное время за счет субсидий,предоставляемых из бюджета  Пензенской области  бюджету  Пачелмского района</t>
  </si>
  <si>
    <t>организация отдыха детей ,проживающих на территории Пачелмского района Пензенской области в лагерях труда и отдыха круглосуточного пребывания на базе муниципальных образовательных учреждений Пачелмского района Пензенской области.</t>
  </si>
  <si>
    <t>Батракова И.А.</t>
  </si>
  <si>
    <r>
      <rPr>
        <sz val="11"/>
        <color theme="1"/>
        <rFont val="Calibri"/>
        <family val="2"/>
        <charset val="204"/>
        <scheme val="minor"/>
      </rPr>
      <t>Учреждение:</t>
    </r>
    <r>
      <rPr>
        <b/>
        <sz val="11"/>
        <color theme="1"/>
        <rFont val="Calibri"/>
        <family val="2"/>
        <charset val="204"/>
        <scheme val="minor"/>
      </rPr>
      <t xml:space="preserve">  МОУ СОШ пос.Титово </t>
    </r>
  </si>
  <si>
    <t>директор МОУ СОШ пос.Титово</t>
  </si>
  <si>
    <t>Субсидии на иные цели (ежемесячное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</si>
  <si>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Субсидии бюджетам муниципальных районов на организацию бесплатного горячего питания обучающихся,получающих начальное общее образование</t>
  </si>
  <si>
    <t>Субсидии на организацию бесплатного горячего питания обучающихся,получающих начальное общее образование в муниципальных образовательных организациях, в части затрат, связанных  с приготовлением пищи организациями общественного питания образовательных организаций для обучающихся</t>
  </si>
  <si>
    <t>Закупка энергетических ресурсов</t>
  </si>
  <si>
    <t>Субсидии на иные цели (организация отдыха детей в оздоровительных лагерях с дневным пребыванием в каникулярное время), средства областного бюджета.</t>
  </si>
  <si>
    <t>организация оздоровления детей в лагерях труда и отдыха</t>
  </si>
  <si>
    <t>Субсидии на иные цели (советники директоров в образовательных учреждениях)</t>
  </si>
  <si>
    <t>Субсидии на иные цели (денежная компенсация бесплатного двухразового питания обучающихся с ограниченными возможностями)</t>
  </si>
  <si>
    <t>финансово-хозяйственной деятельности на 2024 г.</t>
  </si>
  <si>
    <t>( на 2024г. и плановый период  2025г. И 2026 годов)</t>
  </si>
  <si>
    <r>
      <t>Орган, осуществляющий функции и полномочия учредителя :</t>
    </r>
    <r>
      <rPr>
        <b/>
        <sz val="11"/>
        <color theme="1"/>
        <rFont val="Calibri"/>
        <family val="2"/>
        <charset val="204"/>
        <scheme val="minor"/>
      </rPr>
      <t xml:space="preserve"> Управление образования администрации Пачелмского района Пензенской области</t>
    </r>
  </si>
  <si>
    <t>на 2024 г. текущий финансовый год</t>
  </si>
  <si>
    <t>на 2025г. первый год планового периода</t>
  </si>
  <si>
    <t>на 2026г. второй год планового периода</t>
  </si>
  <si>
    <t xml:space="preserve">Начальник Управления образования  администрации Пачелмского района </t>
  </si>
  <si>
    <t>на 2024г.  (текущий финансовый год)</t>
  </si>
  <si>
    <t>на 2025 г. (первый год планового периода)</t>
  </si>
  <si>
    <t>на 2026 г. (второй год планового периода)</t>
  </si>
  <si>
    <t>питание детей из многодетных семей</t>
  </si>
  <si>
    <t>" 30 " сентября 2024г.</t>
  </si>
  <si>
    <t xml:space="preserve"> от " 30 " сентября 2024г.</t>
  </si>
  <si>
    <t>30.09.2024г</t>
  </si>
  <si>
    <t>проведение ремонта в образовательных учреждениях</t>
  </si>
  <si>
    <t>обновление материально- технической базы</t>
  </si>
  <si>
    <t>Ежемесячное денежное вознаграждение советникам директоров</t>
  </si>
  <si>
    <t>"30" сентября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</si>
</sst>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b/>
      <sz val="10"/>
      <color theme="1"/>
      <name val="Courier New"/>
      <family val="3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ourier New"/>
      <family val="3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6" fillId="0" borderId="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0" fillId="0" borderId="0" xfId="0" applyNumberFormat="1"/>
    <xf numFmtId="0" fontId="7" fillId="0" borderId="6" xfId="0" applyFont="1" applyBorder="1" applyAlignment="1">
      <alignment horizontal="center" wrapText="1"/>
    </xf>
    <xf numFmtId="0" fontId="7" fillId="0" borderId="3" xfId="0" applyNumberFormat="1" applyFont="1" applyBorder="1" applyAlignment="1">
      <alignment horizontal="justify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vertical="top" wrapText="1"/>
    </xf>
    <xf numFmtId="49" fontId="7" fillId="0" borderId="3" xfId="0" applyNumberFormat="1" applyFont="1" applyBorder="1" applyAlignment="1">
      <alignment horizontal="justify" wrapText="1"/>
    </xf>
    <xf numFmtId="0" fontId="0" fillId="0" borderId="0" xfId="0" applyFont="1"/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0" xfId="0" applyFont="1" applyBorder="1" applyAlignment="1">
      <alignment horizontal="justify" wrapText="1"/>
    </xf>
    <xf numFmtId="49" fontId="7" fillId="0" borderId="12" xfId="0" applyNumberFormat="1" applyFont="1" applyBorder="1" applyAlignment="1">
      <alignment horizontal="justify" wrapText="1"/>
    </xf>
    <xf numFmtId="0" fontId="7" fillId="0" borderId="12" xfId="0" applyFont="1" applyBorder="1" applyAlignment="1">
      <alignment horizontal="justify" wrapText="1"/>
    </xf>
    <xf numFmtId="0" fontId="0" fillId="0" borderId="3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8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0" xfId="0" applyFont="1" applyAlignment="1">
      <alignment horizontal="right"/>
    </xf>
    <xf numFmtId="0" fontId="2" fillId="0" borderId="6" xfId="0" applyFont="1" applyFill="1" applyBorder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right"/>
    </xf>
    <xf numFmtId="0" fontId="11" fillId="0" borderId="3" xfId="0" applyFont="1" applyBorder="1" applyAlignment="1">
      <alignment vertical="top" wrapText="1"/>
    </xf>
    <xf numFmtId="0" fontId="10" fillId="0" borderId="0" xfId="0" applyFont="1"/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1" fillId="0" borderId="8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14" fontId="2" fillId="0" borderId="3" xfId="0" applyNumberFormat="1" applyFont="1" applyBorder="1" applyAlignment="1">
      <alignment horizontal="justify" vertical="top" wrapText="1"/>
    </xf>
    <xf numFmtId="0" fontId="12" fillId="0" borderId="6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13" fillId="2" borderId="6" xfId="0" applyFont="1" applyFill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0" fillId="0" borderId="0" xfId="0" applyAlignment="1">
      <alignment horizontal="right"/>
    </xf>
    <xf numFmtId="0" fontId="13" fillId="0" borderId="6" xfId="0" applyFont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1" fillId="0" borderId="3" xfId="0" applyFont="1" applyFill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7" fillId="0" borderId="6" xfId="0" applyFont="1" applyFill="1" applyBorder="1" applyAlignment="1">
      <alignment wrapText="1"/>
    </xf>
    <xf numFmtId="0" fontId="7" fillId="0" borderId="6" xfId="0" applyFont="1" applyFill="1" applyBorder="1" applyAlignment="1" applyProtection="1">
      <alignment wrapText="1"/>
    </xf>
    <xf numFmtId="0" fontId="7" fillId="0" borderId="6" xfId="0" applyFont="1" applyFill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6" xfId="0" applyFont="1" applyFill="1" applyBorder="1" applyAlignment="1">
      <alignment wrapText="1"/>
    </xf>
    <xf numFmtId="49" fontId="7" fillId="0" borderId="15" xfId="0" applyNumberFormat="1" applyFont="1" applyBorder="1"/>
    <xf numFmtId="2" fontId="14" fillId="0" borderId="6" xfId="0" applyNumberFormat="1" applyFont="1" applyFill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2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4" fillId="0" borderId="8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justify" wrapText="1"/>
    </xf>
    <xf numFmtId="49" fontId="7" fillId="0" borderId="3" xfId="0" applyNumberFormat="1" applyFont="1" applyBorder="1" applyAlignment="1">
      <alignment horizontal="justify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49" fontId="7" fillId="0" borderId="1" xfId="0" applyNumberFormat="1" applyFont="1" applyBorder="1" applyAlignment="1">
      <alignment horizontal="justify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7" fillId="0" borderId="11" xfId="0" applyNumberFormat="1" applyFont="1" applyBorder="1" applyAlignment="1">
      <alignment horizontal="justify" wrapText="1"/>
    </xf>
    <xf numFmtId="49" fontId="7" fillId="0" borderId="12" xfId="0" applyNumberFormat="1" applyFont="1" applyBorder="1" applyAlignment="1">
      <alignment horizontal="justify" wrapText="1"/>
    </xf>
    <xf numFmtId="0" fontId="0" fillId="0" borderId="14" xfId="0" applyNumberForma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justify" wrapText="1"/>
    </xf>
    <xf numFmtId="0" fontId="7" fillId="0" borderId="3" xfId="0" applyNumberFormat="1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zoomScaleNormal="100" workbookViewId="0">
      <selection activeCell="F80" sqref="F80"/>
    </sheetView>
  </sheetViews>
  <sheetFormatPr defaultRowHeight="15" x14ac:dyDescent="0.25"/>
  <cols>
    <col min="1" max="1" width="43.42578125" customWidth="1"/>
    <col min="3" max="3" width="22.85546875" customWidth="1"/>
    <col min="4" max="4" width="11.42578125" customWidth="1"/>
    <col min="5" max="5" width="13.28515625" customWidth="1"/>
    <col min="6" max="6" width="12.7109375" customWidth="1"/>
    <col min="7" max="7" width="12" customWidth="1"/>
    <col min="8" max="8" width="11.140625" customWidth="1"/>
  </cols>
  <sheetData>
    <row r="1" spans="1:8" ht="91.5" customHeight="1" x14ac:dyDescent="0.25">
      <c r="C1" s="91" t="s">
        <v>69</v>
      </c>
      <c r="D1" s="91"/>
      <c r="E1" s="91"/>
      <c r="F1" s="91"/>
      <c r="G1" s="91"/>
      <c r="H1" s="91"/>
    </row>
    <row r="2" spans="1:8" ht="33.75" customHeight="1" x14ac:dyDescent="0.25">
      <c r="C2" s="92" t="s">
        <v>70</v>
      </c>
      <c r="D2" s="92"/>
      <c r="E2" s="92"/>
      <c r="F2" s="92"/>
      <c r="G2" s="92"/>
      <c r="H2" s="92"/>
    </row>
    <row r="3" spans="1:8" ht="19.5" customHeight="1" x14ac:dyDescent="0.25">
      <c r="C3" s="10"/>
      <c r="D3" s="93" t="s">
        <v>132</v>
      </c>
      <c r="E3" s="94"/>
      <c r="F3" s="94"/>
      <c r="G3" s="94"/>
      <c r="H3" s="94"/>
    </row>
    <row r="4" spans="1:8" x14ac:dyDescent="0.25">
      <c r="D4" s="95" t="s">
        <v>72</v>
      </c>
      <c r="E4" s="96"/>
      <c r="F4" s="96"/>
      <c r="G4" s="96"/>
      <c r="H4" s="96"/>
    </row>
    <row r="5" spans="1:8" ht="17.25" customHeight="1" x14ac:dyDescent="0.25">
      <c r="D5" s="101" t="s">
        <v>71</v>
      </c>
      <c r="E5" s="101"/>
      <c r="F5" s="101"/>
      <c r="G5" s="101"/>
      <c r="H5" s="101"/>
    </row>
    <row r="6" spans="1:8" ht="21.75" customHeight="1" x14ac:dyDescent="0.25">
      <c r="D6" s="9"/>
      <c r="E6" s="99" t="s">
        <v>73</v>
      </c>
      <c r="F6" s="99"/>
      <c r="G6" s="99" t="s">
        <v>130</v>
      </c>
      <c r="H6" s="99"/>
    </row>
    <row r="7" spans="1:8" x14ac:dyDescent="0.25">
      <c r="D7" s="12" t="s">
        <v>75</v>
      </c>
      <c r="E7" s="96" t="s">
        <v>76</v>
      </c>
      <c r="F7" s="96"/>
      <c r="G7" s="96" t="s">
        <v>74</v>
      </c>
      <c r="H7" s="96"/>
    </row>
    <row r="8" spans="1:8" ht="8.25" customHeight="1" x14ac:dyDescent="0.25">
      <c r="D8" s="11"/>
      <c r="E8" s="11"/>
      <c r="F8" s="11"/>
      <c r="G8" s="11"/>
      <c r="H8" s="11"/>
    </row>
    <row r="9" spans="1:8" x14ac:dyDescent="0.25">
      <c r="D9" s="101" t="s">
        <v>152</v>
      </c>
      <c r="E9" s="101"/>
      <c r="F9" s="101"/>
      <c r="G9" s="101"/>
      <c r="H9" s="101"/>
    </row>
    <row r="10" spans="1:8" x14ac:dyDescent="0.25">
      <c r="D10" s="11"/>
      <c r="E10" s="11"/>
      <c r="F10" s="11"/>
      <c r="G10" s="11"/>
      <c r="H10" s="11"/>
    </row>
    <row r="11" spans="1:8" s="26" customFormat="1" x14ac:dyDescent="0.25">
      <c r="B11" s="26" t="s">
        <v>77</v>
      </c>
      <c r="D11" s="37"/>
      <c r="E11" s="37"/>
      <c r="F11" s="37"/>
      <c r="G11" s="37"/>
      <c r="H11" s="37"/>
    </row>
    <row r="12" spans="1:8" s="26" customFormat="1" ht="15" customHeight="1" x14ac:dyDescent="0.3">
      <c r="A12" s="103" t="s">
        <v>141</v>
      </c>
      <c r="B12" s="103"/>
      <c r="C12" s="103"/>
      <c r="D12" s="103"/>
      <c r="E12" s="103"/>
      <c r="F12" s="37"/>
      <c r="G12" s="37"/>
      <c r="H12" s="37"/>
    </row>
    <row r="13" spans="1:8" s="26" customFormat="1" ht="15.75" customHeight="1" x14ac:dyDescent="0.25">
      <c r="A13" s="99" t="s">
        <v>142</v>
      </c>
      <c r="B13" s="99"/>
      <c r="D13" s="37"/>
      <c r="E13" s="37"/>
      <c r="F13" s="37"/>
      <c r="G13" s="37"/>
      <c r="H13" s="37"/>
    </row>
    <row r="14" spans="1:8" ht="6" customHeight="1" x14ac:dyDescent="0.25">
      <c r="B14" s="13"/>
      <c r="D14" s="40"/>
      <c r="E14" s="40"/>
      <c r="F14" s="40"/>
      <c r="G14" s="40"/>
      <c r="H14" s="40"/>
    </row>
    <row r="15" spans="1:8" x14ac:dyDescent="0.25">
      <c r="A15" s="53" t="s">
        <v>153</v>
      </c>
      <c r="B15" s="14"/>
      <c r="D15" s="40"/>
      <c r="E15" s="40"/>
      <c r="F15" s="40"/>
      <c r="G15" s="40"/>
      <c r="H15" s="40"/>
    </row>
    <row r="16" spans="1:8" ht="9" customHeight="1" x14ac:dyDescent="0.25">
      <c r="B16" s="13"/>
      <c r="D16" s="11"/>
      <c r="E16" s="11"/>
      <c r="F16" s="11"/>
      <c r="G16" s="11"/>
      <c r="H16" s="11"/>
    </row>
    <row r="17" spans="1:8" x14ac:dyDescent="0.25">
      <c r="A17" s="99" t="s">
        <v>143</v>
      </c>
      <c r="B17" s="99"/>
      <c r="C17" s="99"/>
      <c r="D17" s="99"/>
      <c r="E17" s="99"/>
      <c r="F17" s="99"/>
      <c r="G17" s="99"/>
      <c r="H17" s="99"/>
    </row>
    <row r="18" spans="1:8" x14ac:dyDescent="0.25">
      <c r="A18" s="102" t="s">
        <v>131</v>
      </c>
      <c r="B18" s="102"/>
      <c r="C18" s="102"/>
      <c r="D18" s="102"/>
      <c r="E18" s="102"/>
      <c r="F18" s="102"/>
      <c r="G18" s="102"/>
      <c r="H18" s="11"/>
    </row>
    <row r="19" spans="1:8" ht="12" customHeight="1" x14ac:dyDescent="0.25">
      <c r="B19" s="13"/>
      <c r="D19" s="11"/>
      <c r="E19" s="11"/>
      <c r="F19" s="11"/>
      <c r="G19" s="11"/>
      <c r="H19" s="11"/>
    </row>
    <row r="20" spans="1:8" ht="15.75" thickBot="1" x14ac:dyDescent="0.3">
      <c r="A20" s="15" t="s">
        <v>78</v>
      </c>
      <c r="B20" s="13"/>
      <c r="D20" s="11"/>
      <c r="E20" s="11"/>
      <c r="F20" s="11"/>
      <c r="G20" s="11"/>
      <c r="H20" s="11"/>
    </row>
    <row r="21" spans="1:8" ht="15.75" thickBot="1" x14ac:dyDescent="0.3">
      <c r="B21" s="13"/>
      <c r="D21" s="11"/>
      <c r="E21" s="11"/>
      <c r="F21" s="11"/>
      <c r="G21" s="16" t="s">
        <v>79</v>
      </c>
      <c r="H21" s="11"/>
    </row>
    <row r="22" spans="1:8" ht="15.75" thickBot="1" x14ac:dyDescent="0.3">
      <c r="B22" s="13"/>
      <c r="D22" s="11"/>
      <c r="E22" s="97" t="s">
        <v>80</v>
      </c>
      <c r="F22" s="98"/>
      <c r="G22" s="47" t="s">
        <v>154</v>
      </c>
      <c r="H22" s="11"/>
    </row>
    <row r="23" spans="1:8" ht="15.75" customHeight="1" thickBot="1" x14ac:dyDescent="0.3">
      <c r="B23" s="13"/>
      <c r="D23" s="11"/>
      <c r="E23" s="97" t="s">
        <v>81</v>
      </c>
      <c r="F23" s="100"/>
      <c r="G23" s="17"/>
      <c r="H23" s="11"/>
    </row>
    <row r="24" spans="1:8" ht="15.75" thickBot="1" x14ac:dyDescent="0.3">
      <c r="B24" s="13"/>
      <c r="D24" s="11"/>
      <c r="E24" s="97" t="s">
        <v>82</v>
      </c>
      <c r="F24" s="98"/>
      <c r="G24" s="17">
        <v>974</v>
      </c>
      <c r="H24" s="11"/>
    </row>
    <row r="25" spans="1:8" ht="15.75" thickBot="1" x14ac:dyDescent="0.3">
      <c r="B25" s="13"/>
      <c r="D25" s="11"/>
      <c r="E25" s="97" t="s">
        <v>81</v>
      </c>
      <c r="F25" s="98"/>
      <c r="G25" s="17"/>
      <c r="H25" s="11"/>
    </row>
    <row r="26" spans="1:8" ht="15.75" thickBot="1" x14ac:dyDescent="0.3">
      <c r="B26" s="13"/>
      <c r="D26" s="11"/>
      <c r="E26" s="97" t="s">
        <v>83</v>
      </c>
      <c r="F26" s="98"/>
      <c r="G26" s="17">
        <v>5828002380</v>
      </c>
      <c r="H26" s="11"/>
    </row>
    <row r="27" spans="1:8" ht="15.75" thickBot="1" x14ac:dyDescent="0.3">
      <c r="B27" s="13"/>
      <c r="D27" s="11"/>
      <c r="E27" s="97" t="s">
        <v>84</v>
      </c>
      <c r="F27" s="98"/>
      <c r="G27" s="17">
        <v>582801001</v>
      </c>
      <c r="H27" s="11"/>
    </row>
    <row r="28" spans="1:8" ht="15.75" thickBot="1" x14ac:dyDescent="0.3">
      <c r="B28" s="13"/>
      <c r="D28" s="11"/>
      <c r="E28" s="97" t="s">
        <v>85</v>
      </c>
      <c r="F28" s="98"/>
      <c r="G28" s="17">
        <v>383</v>
      </c>
      <c r="H28" s="11"/>
    </row>
    <row r="29" spans="1:8" x14ac:dyDescent="0.25">
      <c r="B29" t="s">
        <v>86</v>
      </c>
    </row>
    <row r="30" spans="1:8" ht="15.75" thickBot="1" x14ac:dyDescent="0.3"/>
    <row r="31" spans="1:8" ht="17.25" customHeight="1" thickBot="1" x14ac:dyDescent="0.3">
      <c r="A31" s="68" t="s">
        <v>0</v>
      </c>
      <c r="B31" s="68" t="s">
        <v>1</v>
      </c>
      <c r="C31" s="68" t="s">
        <v>2</v>
      </c>
      <c r="D31" s="68" t="s">
        <v>3</v>
      </c>
      <c r="E31" s="70" t="s">
        <v>4</v>
      </c>
      <c r="F31" s="71"/>
      <c r="G31" s="71"/>
      <c r="H31" s="72"/>
    </row>
    <row r="32" spans="1:8" ht="51.75" thickBot="1" x14ac:dyDescent="0.3">
      <c r="A32" s="69"/>
      <c r="B32" s="69"/>
      <c r="C32" s="69"/>
      <c r="D32" s="69"/>
      <c r="E32" s="1" t="s">
        <v>144</v>
      </c>
      <c r="F32" s="1" t="s">
        <v>145</v>
      </c>
      <c r="G32" s="1" t="s">
        <v>146</v>
      </c>
      <c r="H32" s="1" t="s">
        <v>5</v>
      </c>
    </row>
    <row r="33" spans="1:8" ht="15.75" thickBot="1" x14ac:dyDescent="0.3">
      <c r="A33" s="2">
        <v>1</v>
      </c>
      <c r="B33" s="1">
        <v>2</v>
      </c>
      <c r="C33" s="1">
        <v>3</v>
      </c>
      <c r="D33" s="1">
        <v>4</v>
      </c>
      <c r="E33" s="1">
        <v>5</v>
      </c>
      <c r="F33" s="1">
        <v>6</v>
      </c>
      <c r="G33" s="1">
        <v>7</v>
      </c>
      <c r="H33" s="1">
        <v>8</v>
      </c>
    </row>
    <row r="34" spans="1:8" ht="26.25" thickBot="1" x14ac:dyDescent="0.3">
      <c r="A34" s="3" t="s">
        <v>6</v>
      </c>
      <c r="B34" s="4">
        <v>1</v>
      </c>
      <c r="C34" s="4" t="s">
        <v>7</v>
      </c>
      <c r="D34" s="4" t="s">
        <v>7</v>
      </c>
      <c r="E34" s="5">
        <v>86575.8</v>
      </c>
      <c r="F34" s="5"/>
      <c r="G34" s="5"/>
      <c r="H34" s="5"/>
    </row>
    <row r="35" spans="1:8" ht="26.25" thickBot="1" x14ac:dyDescent="0.3">
      <c r="A35" s="3" t="s">
        <v>8</v>
      </c>
      <c r="B35" s="4">
        <v>2</v>
      </c>
      <c r="C35" s="4" t="s">
        <v>7</v>
      </c>
      <c r="D35" s="4" t="s">
        <v>7</v>
      </c>
      <c r="E35" s="5"/>
      <c r="F35" s="5"/>
      <c r="G35" s="5"/>
      <c r="H35" s="5"/>
    </row>
    <row r="36" spans="1:8" s="42" customFormat="1" ht="15.75" thickBot="1" x14ac:dyDescent="0.3">
      <c r="A36" s="59" t="s">
        <v>9</v>
      </c>
      <c r="B36" s="43">
        <v>1000</v>
      </c>
      <c r="C36" s="44"/>
      <c r="D36" s="44"/>
      <c r="E36" s="48">
        <f>E40+E41+E48+E70</f>
        <v>25148164.690000001</v>
      </c>
      <c r="F36" s="48">
        <f>F40+F41+F48+F46</f>
        <v>23165108.98</v>
      </c>
      <c r="G36" s="48">
        <f>G40+G41+G48</f>
        <v>23789932.699999999</v>
      </c>
      <c r="H36" s="48">
        <f t="shared" ref="H36" si="0">SUM(H37,H40,H41,H43,H44,H46,H48,H49,H51,H64,H66,H67,H68,H70)</f>
        <v>0</v>
      </c>
    </row>
    <row r="37" spans="1:8" x14ac:dyDescent="0.25">
      <c r="A37" s="6" t="s">
        <v>10</v>
      </c>
      <c r="B37" s="73">
        <v>1100</v>
      </c>
      <c r="C37" s="73">
        <v>120</v>
      </c>
      <c r="D37" s="73" t="s">
        <v>7</v>
      </c>
      <c r="E37" s="75"/>
      <c r="F37" s="75"/>
      <c r="G37" s="75"/>
      <c r="H37" s="75"/>
    </row>
    <row r="38" spans="1:8" ht="15.75" thickBot="1" x14ac:dyDescent="0.3">
      <c r="A38" s="3" t="s">
        <v>11</v>
      </c>
      <c r="B38" s="74"/>
      <c r="C38" s="74"/>
      <c r="D38" s="74"/>
      <c r="E38" s="76"/>
      <c r="F38" s="76"/>
      <c r="G38" s="76"/>
      <c r="H38" s="76"/>
    </row>
    <row r="39" spans="1:8" ht="15.75" thickBot="1" x14ac:dyDescent="0.3">
      <c r="A39" s="3" t="s">
        <v>10</v>
      </c>
      <c r="B39" s="4">
        <v>1110</v>
      </c>
      <c r="C39" s="5"/>
      <c r="D39" s="5"/>
      <c r="E39" s="5"/>
      <c r="F39" s="5"/>
      <c r="G39" s="5"/>
      <c r="H39" s="5"/>
    </row>
    <row r="40" spans="1:8" s="42" customFormat="1" ht="26.25" thickBot="1" x14ac:dyDescent="0.3">
      <c r="A40" s="41" t="s">
        <v>12</v>
      </c>
      <c r="B40" s="43">
        <v>1200</v>
      </c>
      <c r="C40" s="43">
        <v>130</v>
      </c>
      <c r="D40" s="43" t="s">
        <v>7</v>
      </c>
      <c r="E40" s="57">
        <v>309200</v>
      </c>
      <c r="F40" s="58">
        <v>315540</v>
      </c>
      <c r="G40" s="58">
        <v>315540</v>
      </c>
      <c r="H40" s="46"/>
    </row>
    <row r="41" spans="1:8" x14ac:dyDescent="0.25">
      <c r="A41" s="6" t="s">
        <v>10</v>
      </c>
      <c r="B41" s="77">
        <v>1210</v>
      </c>
      <c r="C41" s="77">
        <v>130</v>
      </c>
      <c r="D41" s="77" t="s">
        <v>7</v>
      </c>
      <c r="E41" s="79">
        <v>20184552.57</v>
      </c>
      <c r="F41" s="81">
        <v>20571100</v>
      </c>
      <c r="G41" s="81">
        <v>21241600</v>
      </c>
      <c r="H41" s="75"/>
    </row>
    <row r="42" spans="1:8" s="42" customFormat="1" ht="51.75" thickBot="1" x14ac:dyDescent="0.3">
      <c r="A42" s="41" t="s">
        <v>13</v>
      </c>
      <c r="B42" s="78"/>
      <c r="C42" s="78"/>
      <c r="D42" s="78"/>
      <c r="E42" s="80"/>
      <c r="F42" s="82"/>
      <c r="G42" s="82"/>
      <c r="H42" s="76"/>
    </row>
    <row r="43" spans="1:8" ht="51.75" thickBot="1" x14ac:dyDescent="0.3">
      <c r="A43" s="3" t="s">
        <v>14</v>
      </c>
      <c r="B43" s="4">
        <v>1220</v>
      </c>
      <c r="C43" s="4">
        <v>130</v>
      </c>
      <c r="D43" s="4" t="s">
        <v>7</v>
      </c>
      <c r="E43" s="38"/>
      <c r="F43" s="5"/>
      <c r="G43" s="5"/>
      <c r="H43" s="5"/>
    </row>
    <row r="44" spans="1:8" ht="26.25" thickBot="1" x14ac:dyDescent="0.3">
      <c r="A44" s="3" t="s">
        <v>15</v>
      </c>
      <c r="B44" s="4">
        <v>1300</v>
      </c>
      <c r="C44" s="4">
        <v>140</v>
      </c>
      <c r="D44" s="4" t="s">
        <v>7</v>
      </c>
      <c r="E44" s="38"/>
      <c r="F44" s="5"/>
      <c r="G44" s="5"/>
      <c r="H44" s="5"/>
    </row>
    <row r="45" spans="1:8" ht="15.75" thickBot="1" x14ac:dyDescent="0.3">
      <c r="A45" s="3" t="s">
        <v>10</v>
      </c>
      <c r="B45" s="4">
        <v>1310</v>
      </c>
      <c r="C45" s="4">
        <v>140</v>
      </c>
      <c r="D45" s="4" t="s">
        <v>7</v>
      </c>
      <c r="E45" s="38"/>
      <c r="F45" s="5"/>
      <c r="G45" s="5"/>
      <c r="H45" s="5"/>
    </row>
    <row r="46" spans="1:8" ht="15.75" thickBot="1" x14ac:dyDescent="0.3">
      <c r="A46" s="3" t="s">
        <v>16</v>
      </c>
      <c r="B46" s="4">
        <v>1400</v>
      </c>
      <c r="C46" s="4">
        <v>150</v>
      </c>
      <c r="D46" s="4" t="s">
        <v>7</v>
      </c>
      <c r="E46" s="38"/>
      <c r="F46" s="5"/>
      <c r="G46" s="5"/>
      <c r="H46" s="5"/>
    </row>
    <row r="47" spans="1:8" ht="15.75" thickBot="1" x14ac:dyDescent="0.3">
      <c r="A47" s="3" t="s">
        <v>10</v>
      </c>
      <c r="B47" s="5"/>
      <c r="C47" s="5"/>
      <c r="D47" s="5"/>
      <c r="E47" s="38"/>
      <c r="F47" s="5"/>
      <c r="G47" s="5"/>
      <c r="H47" s="5"/>
    </row>
    <row r="48" spans="1:8" s="42" customFormat="1" ht="15.75" thickBot="1" x14ac:dyDescent="0.3">
      <c r="A48" s="41" t="s">
        <v>17</v>
      </c>
      <c r="B48" s="43">
        <v>1500</v>
      </c>
      <c r="C48" s="43">
        <v>152</v>
      </c>
      <c r="D48" s="43" t="s">
        <v>7</v>
      </c>
      <c r="E48" s="55">
        <v>4351812.12</v>
      </c>
      <c r="F48" s="51">
        <v>2278468.98</v>
      </c>
      <c r="G48" s="51">
        <v>2232792.7000000002</v>
      </c>
      <c r="H48" s="44"/>
    </row>
    <row r="49" spans="1:8" s="42" customFormat="1" ht="11.25" customHeight="1" x14ac:dyDescent="0.25">
      <c r="A49" s="45" t="s">
        <v>10</v>
      </c>
      <c r="B49" s="77">
        <v>1510</v>
      </c>
      <c r="C49" s="77">
        <v>152</v>
      </c>
      <c r="D49" s="77" t="s">
        <v>7</v>
      </c>
      <c r="E49" s="79">
        <f>E48</f>
        <v>4351812.12</v>
      </c>
      <c r="F49" s="81">
        <f>F48</f>
        <v>2278468.98</v>
      </c>
      <c r="G49" s="81">
        <f>G48</f>
        <v>2232792.7000000002</v>
      </c>
      <c r="H49" s="83"/>
    </row>
    <row r="50" spans="1:8" s="42" customFormat="1" ht="18" customHeight="1" thickBot="1" x14ac:dyDescent="0.3">
      <c r="A50" s="41" t="s">
        <v>18</v>
      </c>
      <c r="B50" s="78"/>
      <c r="C50" s="78"/>
      <c r="D50" s="78"/>
      <c r="E50" s="80"/>
      <c r="F50" s="82"/>
      <c r="G50" s="82"/>
      <c r="H50" s="84"/>
    </row>
    <row r="51" spans="1:8" x14ac:dyDescent="0.25">
      <c r="A51" s="6" t="s">
        <v>19</v>
      </c>
      <c r="B51" s="75"/>
      <c r="C51" s="75"/>
      <c r="D51" s="75"/>
      <c r="E51" s="79">
        <v>50775</v>
      </c>
      <c r="F51" s="75">
        <v>41600</v>
      </c>
      <c r="G51" s="75">
        <v>41600</v>
      </c>
      <c r="H51" s="75"/>
    </row>
    <row r="52" spans="1:8" ht="26.25" thickBot="1" x14ac:dyDescent="0.3">
      <c r="A52" s="3" t="s">
        <v>20</v>
      </c>
      <c r="B52" s="85"/>
      <c r="C52" s="85"/>
      <c r="D52" s="85"/>
      <c r="E52" s="86"/>
      <c r="F52" s="85"/>
      <c r="G52" s="85"/>
      <c r="H52" s="85"/>
    </row>
    <row r="53" spans="1:8" ht="51.75" thickBot="1" x14ac:dyDescent="0.3">
      <c r="A53" s="3" t="s">
        <v>127</v>
      </c>
      <c r="B53" s="76"/>
      <c r="C53" s="76"/>
      <c r="D53" s="76"/>
      <c r="E53" s="80"/>
      <c r="F53" s="76"/>
      <c r="G53" s="76"/>
      <c r="H53" s="76"/>
    </row>
    <row r="54" spans="1:8" ht="77.25" thickBot="1" x14ac:dyDescent="0.3">
      <c r="A54" s="3" t="s">
        <v>129</v>
      </c>
      <c r="B54" s="5"/>
      <c r="C54" s="48"/>
      <c r="D54" s="5"/>
      <c r="E54" s="51">
        <v>74753</v>
      </c>
      <c r="F54" s="5">
        <v>74753</v>
      </c>
      <c r="G54" s="5">
        <v>74753</v>
      </c>
      <c r="H54" s="5"/>
    </row>
    <row r="55" spans="1:8" ht="15.75" hidden="1" thickBot="1" x14ac:dyDescent="0.3">
      <c r="A55" s="3"/>
      <c r="B55" s="5"/>
      <c r="C55" s="5"/>
      <c r="D55" s="5"/>
      <c r="E55" s="54"/>
      <c r="F55" s="5"/>
      <c r="G55" s="5"/>
      <c r="H55" s="5"/>
    </row>
    <row r="56" spans="1:8" ht="51.75" thickBot="1" x14ac:dyDescent="0.3">
      <c r="A56" s="3" t="s">
        <v>137</v>
      </c>
      <c r="B56" s="5"/>
      <c r="C56" s="5"/>
      <c r="D56" s="5"/>
      <c r="E56" s="51">
        <v>238100</v>
      </c>
      <c r="F56" s="5">
        <v>241960</v>
      </c>
      <c r="G56" s="5">
        <v>241960</v>
      </c>
      <c r="H56" s="5"/>
    </row>
    <row r="57" spans="1:8" ht="26.25" thickBot="1" x14ac:dyDescent="0.3">
      <c r="A57" s="3" t="s">
        <v>139</v>
      </c>
      <c r="B57" s="5"/>
      <c r="C57" s="5"/>
      <c r="D57" s="5"/>
      <c r="E57" s="67">
        <v>235416.95999999999</v>
      </c>
      <c r="F57" s="5">
        <v>235416.95999999999</v>
      </c>
      <c r="G57" s="5">
        <v>284575.61</v>
      </c>
      <c r="H57" s="5"/>
    </row>
    <row r="58" spans="1:8" ht="64.5" thickBot="1" x14ac:dyDescent="0.3">
      <c r="A58" s="3" t="s">
        <v>133</v>
      </c>
      <c r="B58" s="5"/>
      <c r="C58" s="5"/>
      <c r="D58" s="5"/>
      <c r="E58" s="55">
        <v>2031100</v>
      </c>
      <c r="F58" s="51">
        <v>1249900</v>
      </c>
      <c r="G58" s="51">
        <v>1249900</v>
      </c>
      <c r="H58" s="52"/>
    </row>
    <row r="59" spans="1:8" ht="39" thickBot="1" x14ac:dyDescent="0.3">
      <c r="A59" s="3" t="s">
        <v>140</v>
      </c>
      <c r="B59" s="5"/>
      <c r="C59" s="5"/>
      <c r="D59" s="5"/>
      <c r="E59" s="55">
        <v>22664</v>
      </c>
      <c r="F59" s="51">
        <v>19664</v>
      </c>
      <c r="G59" s="51">
        <v>19664</v>
      </c>
      <c r="H59" s="52"/>
    </row>
    <row r="60" spans="1:8" ht="90" thickBot="1" x14ac:dyDescent="0.3">
      <c r="A60" s="3" t="s">
        <v>135</v>
      </c>
      <c r="B60" s="5"/>
      <c r="C60" s="5"/>
      <c r="D60" s="5"/>
      <c r="E60" s="55">
        <v>172602.36</v>
      </c>
      <c r="F60" s="5">
        <v>128847.42</v>
      </c>
      <c r="G60" s="5">
        <v>99415.89</v>
      </c>
      <c r="H60" s="5"/>
    </row>
    <row r="61" spans="1:8" ht="50.25" customHeight="1" thickBot="1" x14ac:dyDescent="0.3">
      <c r="A61" s="3" t="s">
        <v>134</v>
      </c>
      <c r="B61" s="5"/>
      <c r="C61" s="5"/>
      <c r="D61" s="5"/>
      <c r="E61" s="55">
        <v>383560.8</v>
      </c>
      <c r="F61" s="51">
        <v>286327.59999999998</v>
      </c>
      <c r="G61" s="51">
        <v>220924.2</v>
      </c>
      <c r="H61" s="5"/>
    </row>
    <row r="62" spans="1:8" ht="64.5" hidden="1" thickBot="1" x14ac:dyDescent="0.3">
      <c r="A62" s="3" t="s">
        <v>128</v>
      </c>
      <c r="B62" s="5"/>
      <c r="C62" s="5"/>
      <c r="D62" s="5"/>
      <c r="E62" s="50">
        <v>166985</v>
      </c>
      <c r="F62" s="51">
        <v>183085</v>
      </c>
      <c r="G62" s="51">
        <v>183085</v>
      </c>
      <c r="H62" s="5"/>
    </row>
    <row r="63" spans="1:8" ht="26.25" thickBot="1" x14ac:dyDescent="0.3">
      <c r="A63" s="3" t="s">
        <v>157</v>
      </c>
      <c r="B63" s="5"/>
      <c r="C63" s="5"/>
      <c r="D63" s="5"/>
      <c r="E63" s="51">
        <v>26040</v>
      </c>
      <c r="F63" s="51"/>
      <c r="G63" s="51"/>
      <c r="H63" s="5"/>
    </row>
    <row r="64" spans="1:8" ht="26.25" thickBot="1" x14ac:dyDescent="0.3">
      <c r="A64" s="3" t="s">
        <v>155</v>
      </c>
      <c r="B64" s="4"/>
      <c r="C64" s="4"/>
      <c r="D64" s="4"/>
      <c r="E64" s="55">
        <v>21800</v>
      </c>
      <c r="F64" s="51"/>
      <c r="G64" s="51"/>
      <c r="H64" s="5"/>
    </row>
    <row r="65" spans="1:8" ht="15.75" thickBot="1" x14ac:dyDescent="0.3">
      <c r="A65" s="3" t="s">
        <v>151</v>
      </c>
      <c r="B65" s="5"/>
      <c r="C65" s="5"/>
      <c r="D65" s="5"/>
      <c r="E65" s="5">
        <v>242000</v>
      </c>
      <c r="F65" s="5"/>
      <c r="G65" s="5"/>
      <c r="H65" s="5"/>
    </row>
    <row r="66" spans="1:8" ht="15.75" thickBot="1" x14ac:dyDescent="0.3">
      <c r="A66" s="3" t="s">
        <v>156</v>
      </c>
      <c r="B66" s="5"/>
      <c r="C66" s="5"/>
      <c r="D66" s="5"/>
      <c r="E66" s="5">
        <v>853000</v>
      </c>
      <c r="F66" s="5"/>
      <c r="G66" s="5"/>
      <c r="H66" s="5"/>
    </row>
    <row r="67" spans="1:8" ht="15.75" thickBot="1" x14ac:dyDescent="0.3">
      <c r="A67" s="3" t="s">
        <v>21</v>
      </c>
      <c r="B67" s="7"/>
      <c r="C67" s="7"/>
      <c r="D67" s="7"/>
      <c r="E67" s="7"/>
      <c r="F67" s="7"/>
      <c r="G67" s="7"/>
      <c r="H67" s="7"/>
    </row>
    <row r="68" spans="1:8" ht="15.75" thickBot="1" x14ac:dyDescent="0.3">
      <c r="A68" s="3" t="s">
        <v>22</v>
      </c>
      <c r="B68" s="4">
        <v>1900</v>
      </c>
      <c r="C68" s="5"/>
      <c r="D68" s="5"/>
      <c r="E68" s="5"/>
      <c r="F68" s="5"/>
      <c r="G68" s="5"/>
      <c r="H68" s="5"/>
    </row>
    <row r="69" spans="1:8" ht="15.75" thickBot="1" x14ac:dyDescent="0.3">
      <c r="A69" s="3" t="s">
        <v>10</v>
      </c>
      <c r="B69" s="5"/>
      <c r="C69" s="5"/>
      <c r="D69" s="5"/>
      <c r="E69" s="5"/>
      <c r="F69" s="5"/>
      <c r="G69" s="5"/>
      <c r="H69" s="5"/>
    </row>
    <row r="70" spans="1:8" ht="15.75" thickBot="1" x14ac:dyDescent="0.3">
      <c r="A70" s="3" t="s">
        <v>23</v>
      </c>
      <c r="B70" s="4">
        <v>1980</v>
      </c>
      <c r="C70" s="4" t="s">
        <v>7</v>
      </c>
      <c r="D70" s="5"/>
      <c r="E70" s="5">
        <v>302600</v>
      </c>
      <c r="F70" s="5"/>
      <c r="G70" s="5"/>
      <c r="H70" s="5"/>
    </row>
    <row r="71" spans="1:8" x14ac:dyDescent="0.25">
      <c r="A71" s="6" t="s">
        <v>19</v>
      </c>
      <c r="B71" s="73">
        <v>1981</v>
      </c>
      <c r="C71" s="73">
        <v>510</v>
      </c>
      <c r="D71" s="73" t="s">
        <v>7</v>
      </c>
      <c r="E71" s="75"/>
      <c r="F71" s="75"/>
      <c r="G71" s="75"/>
      <c r="H71" s="73" t="s">
        <v>7</v>
      </c>
    </row>
    <row r="72" spans="1:8" ht="26.25" thickBot="1" x14ac:dyDescent="0.3">
      <c r="A72" s="3" t="s">
        <v>24</v>
      </c>
      <c r="B72" s="74"/>
      <c r="C72" s="74"/>
      <c r="D72" s="74"/>
      <c r="E72" s="76"/>
      <c r="F72" s="76"/>
      <c r="G72" s="76"/>
      <c r="H72" s="74"/>
    </row>
    <row r="73" spans="1:8" ht="15.75" thickBot="1" x14ac:dyDescent="0.3">
      <c r="A73" s="3"/>
      <c r="B73" s="5"/>
      <c r="C73" s="5"/>
      <c r="D73" s="5"/>
      <c r="E73" s="5"/>
      <c r="F73" s="5"/>
      <c r="G73" s="5"/>
      <c r="H73" s="5"/>
    </row>
    <row r="74" spans="1:8" ht="15.75" thickBot="1" x14ac:dyDescent="0.3">
      <c r="A74" s="60" t="s">
        <v>25</v>
      </c>
      <c r="B74" s="4">
        <v>2000</v>
      </c>
      <c r="C74" s="4" t="s">
        <v>7</v>
      </c>
      <c r="D74" s="5"/>
      <c r="E74" s="38">
        <f>E75+E99+E111+E123</f>
        <v>25230740.489999998</v>
      </c>
      <c r="F74" s="38">
        <f t="shared" ref="F74:G74" si="1">SUM(F75,F91,F99,F104,F109,F111)</f>
        <v>23165108.98</v>
      </c>
      <c r="G74" s="38">
        <f t="shared" si="1"/>
        <v>23789932.699999999</v>
      </c>
      <c r="H74" s="5"/>
    </row>
    <row r="75" spans="1:8" x14ac:dyDescent="0.25">
      <c r="A75" s="6" t="s">
        <v>10</v>
      </c>
      <c r="B75" s="73">
        <v>2100</v>
      </c>
      <c r="C75" s="73" t="s">
        <v>7</v>
      </c>
      <c r="D75" s="75"/>
      <c r="E75" s="87">
        <f>E82+E77</f>
        <v>18428067.829999998</v>
      </c>
      <c r="F75" s="87">
        <f>F82+F77</f>
        <v>19069955.93</v>
      </c>
      <c r="G75" s="87">
        <f>G82+G77</f>
        <v>19777841.969999999</v>
      </c>
      <c r="H75" s="73" t="s">
        <v>7</v>
      </c>
    </row>
    <row r="76" spans="1:8" ht="15.75" thickBot="1" x14ac:dyDescent="0.3">
      <c r="A76" s="3" t="s">
        <v>26</v>
      </c>
      <c r="B76" s="74"/>
      <c r="C76" s="74"/>
      <c r="D76" s="76"/>
      <c r="E76" s="88"/>
      <c r="F76" s="88"/>
      <c r="G76" s="88"/>
      <c r="H76" s="74"/>
    </row>
    <row r="77" spans="1:8" x14ac:dyDescent="0.25">
      <c r="A77" s="6" t="s">
        <v>10</v>
      </c>
      <c r="B77" s="73">
        <v>2110</v>
      </c>
      <c r="C77" s="73">
        <v>111</v>
      </c>
      <c r="D77" s="73" t="s">
        <v>7</v>
      </c>
      <c r="E77" s="87">
        <v>14153845.560000001</v>
      </c>
      <c r="F77" s="87">
        <v>14646696.26</v>
      </c>
      <c r="G77" s="87">
        <v>15190410.68</v>
      </c>
      <c r="H77" s="73" t="s">
        <v>7</v>
      </c>
    </row>
    <row r="78" spans="1:8" ht="15.75" thickBot="1" x14ac:dyDescent="0.3">
      <c r="A78" s="3" t="s">
        <v>27</v>
      </c>
      <c r="B78" s="74"/>
      <c r="C78" s="74"/>
      <c r="D78" s="74"/>
      <c r="E78" s="88"/>
      <c r="F78" s="88"/>
      <c r="G78" s="88"/>
      <c r="H78" s="74"/>
    </row>
    <row r="79" spans="1:8" ht="26.25" thickBot="1" x14ac:dyDescent="0.3">
      <c r="A79" s="3" t="s">
        <v>28</v>
      </c>
      <c r="B79" s="4">
        <v>2120</v>
      </c>
      <c r="C79" s="4">
        <v>112</v>
      </c>
      <c r="D79" s="4" t="s">
        <v>7</v>
      </c>
      <c r="E79" s="38">
        <v>4000</v>
      </c>
      <c r="F79" s="38"/>
      <c r="G79" s="38"/>
      <c r="H79" s="4" t="s">
        <v>7</v>
      </c>
    </row>
    <row r="80" spans="1:8" ht="39" thickBot="1" x14ac:dyDescent="0.3">
      <c r="A80" s="3" t="s">
        <v>29</v>
      </c>
      <c r="B80" s="4">
        <v>2130</v>
      </c>
      <c r="C80" s="4">
        <v>113</v>
      </c>
      <c r="D80" s="4" t="s">
        <v>7</v>
      </c>
      <c r="E80" s="38"/>
      <c r="F80" s="38"/>
      <c r="G80" s="38"/>
      <c r="H80" s="4" t="s">
        <v>7</v>
      </c>
    </row>
    <row r="81" spans="1:8" ht="51.75" thickBot="1" x14ac:dyDescent="0.3">
      <c r="A81" s="3" t="s">
        <v>30</v>
      </c>
      <c r="B81" s="4">
        <v>2140</v>
      </c>
      <c r="C81" s="4">
        <v>119</v>
      </c>
      <c r="D81" s="4" t="s">
        <v>7</v>
      </c>
      <c r="E81" s="38">
        <v>4274222.2699999996</v>
      </c>
      <c r="F81" s="38">
        <v>4423259.67</v>
      </c>
      <c r="G81" s="38">
        <v>4587431.29</v>
      </c>
      <c r="H81" s="4" t="s">
        <v>7</v>
      </c>
    </row>
    <row r="82" spans="1:8" x14ac:dyDescent="0.25">
      <c r="A82" s="6" t="s">
        <v>31</v>
      </c>
      <c r="B82" s="73">
        <v>2141</v>
      </c>
      <c r="C82" s="73">
        <v>119</v>
      </c>
      <c r="D82" s="73" t="s">
        <v>7</v>
      </c>
      <c r="E82" s="87">
        <v>4274222.2699999996</v>
      </c>
      <c r="F82" s="87">
        <f>F81</f>
        <v>4423259.67</v>
      </c>
      <c r="G82" s="87">
        <f>G81</f>
        <v>4587431.29</v>
      </c>
      <c r="H82" s="73" t="s">
        <v>7</v>
      </c>
    </row>
    <row r="83" spans="1:8" ht="15.75" thickBot="1" x14ac:dyDescent="0.3">
      <c r="A83" s="3" t="s">
        <v>32</v>
      </c>
      <c r="B83" s="74"/>
      <c r="C83" s="74"/>
      <c r="D83" s="74"/>
      <c r="E83" s="88"/>
      <c r="F83" s="88"/>
      <c r="G83" s="88"/>
      <c r="H83" s="74"/>
    </row>
    <row r="84" spans="1:8" ht="15.75" thickBot="1" x14ac:dyDescent="0.3">
      <c r="A84" s="3" t="s">
        <v>33</v>
      </c>
      <c r="B84" s="4">
        <v>2142</v>
      </c>
      <c r="C84" s="4">
        <v>119</v>
      </c>
      <c r="D84" s="4" t="s">
        <v>7</v>
      </c>
      <c r="E84" s="5"/>
      <c r="F84" s="5"/>
      <c r="G84" s="5"/>
      <c r="H84" s="4" t="s">
        <v>7</v>
      </c>
    </row>
    <row r="85" spans="1:8" ht="26.25" thickBot="1" x14ac:dyDescent="0.3">
      <c r="A85" s="3" t="s">
        <v>34</v>
      </c>
      <c r="B85" s="4">
        <v>2150</v>
      </c>
      <c r="C85" s="4">
        <v>131</v>
      </c>
      <c r="D85" s="4" t="s">
        <v>7</v>
      </c>
      <c r="E85" s="5"/>
      <c r="F85" s="5"/>
      <c r="G85" s="5"/>
      <c r="H85" s="4" t="s">
        <v>7</v>
      </c>
    </row>
    <row r="86" spans="1:8" ht="26.25" thickBot="1" x14ac:dyDescent="0.3">
      <c r="A86" s="3" t="s">
        <v>35</v>
      </c>
      <c r="B86" s="4">
        <v>2160</v>
      </c>
      <c r="C86" s="4">
        <v>134</v>
      </c>
      <c r="D86" s="4" t="s">
        <v>7</v>
      </c>
      <c r="E86" s="5"/>
      <c r="F86" s="5"/>
      <c r="G86" s="5"/>
      <c r="H86" s="4" t="s">
        <v>7</v>
      </c>
    </row>
    <row r="87" spans="1:8" ht="39" thickBot="1" x14ac:dyDescent="0.3">
      <c r="A87" s="3" t="s">
        <v>36</v>
      </c>
      <c r="B87" s="4">
        <v>2170</v>
      </c>
      <c r="C87" s="4">
        <v>139</v>
      </c>
      <c r="D87" s="4" t="s">
        <v>7</v>
      </c>
      <c r="E87" s="5"/>
      <c r="F87" s="5"/>
      <c r="G87" s="5"/>
      <c r="H87" s="4" t="s">
        <v>7</v>
      </c>
    </row>
    <row r="88" spans="1:8" x14ac:dyDescent="0.25">
      <c r="A88" s="6" t="s">
        <v>10</v>
      </c>
      <c r="B88" s="73">
        <v>2171</v>
      </c>
      <c r="C88" s="73">
        <v>139</v>
      </c>
      <c r="D88" s="73" t="s">
        <v>7</v>
      </c>
      <c r="E88" s="75"/>
      <c r="F88" s="75"/>
      <c r="G88" s="75"/>
      <c r="H88" s="73" t="s">
        <v>7</v>
      </c>
    </row>
    <row r="89" spans="1:8" ht="15.75" thickBot="1" x14ac:dyDescent="0.3">
      <c r="A89" s="3" t="s">
        <v>37</v>
      </c>
      <c r="B89" s="74"/>
      <c r="C89" s="74"/>
      <c r="D89" s="74"/>
      <c r="E89" s="76"/>
      <c r="F89" s="76"/>
      <c r="G89" s="76"/>
      <c r="H89" s="74"/>
    </row>
    <row r="90" spans="1:8" ht="26.25" thickBot="1" x14ac:dyDescent="0.3">
      <c r="A90" s="3" t="s">
        <v>38</v>
      </c>
      <c r="B90" s="4">
        <v>2172</v>
      </c>
      <c r="C90" s="4">
        <v>139</v>
      </c>
      <c r="D90" s="4" t="s">
        <v>7</v>
      </c>
      <c r="E90" s="5"/>
      <c r="F90" s="5"/>
      <c r="G90" s="5"/>
      <c r="H90" s="4" t="s">
        <v>7</v>
      </c>
    </row>
    <row r="91" spans="1:8" ht="15.75" thickBot="1" x14ac:dyDescent="0.3">
      <c r="A91" s="3" t="s">
        <v>39</v>
      </c>
      <c r="B91" s="4">
        <v>2200</v>
      </c>
      <c r="C91" s="4">
        <v>300</v>
      </c>
      <c r="D91" s="4" t="s">
        <v>7</v>
      </c>
      <c r="E91" s="38">
        <f>SUM(E92,E96,E97,E98)</f>
        <v>0</v>
      </c>
      <c r="F91" s="38">
        <f t="shared" ref="F91:G91" si="2">SUM(F92,F96,F97,F98)</f>
        <v>0</v>
      </c>
      <c r="G91" s="38">
        <f t="shared" si="2"/>
        <v>0</v>
      </c>
      <c r="H91" s="4" t="s">
        <v>7</v>
      </c>
    </row>
    <row r="92" spans="1:8" x14ac:dyDescent="0.25">
      <c r="A92" s="6" t="s">
        <v>10</v>
      </c>
      <c r="B92" s="73">
        <v>2210</v>
      </c>
      <c r="C92" s="73">
        <v>320</v>
      </c>
      <c r="D92" s="73" t="s">
        <v>7</v>
      </c>
      <c r="E92" s="75"/>
      <c r="F92" s="75"/>
      <c r="G92" s="75"/>
      <c r="H92" s="73"/>
    </row>
    <row r="93" spans="1:8" ht="26.25" thickBot="1" x14ac:dyDescent="0.3">
      <c r="A93" s="3" t="s">
        <v>40</v>
      </c>
      <c r="B93" s="74"/>
      <c r="C93" s="74"/>
      <c r="D93" s="74"/>
      <c r="E93" s="76"/>
      <c r="F93" s="76"/>
      <c r="G93" s="76"/>
      <c r="H93" s="74"/>
    </row>
    <row r="94" spans="1:8" x14ac:dyDescent="0.25">
      <c r="A94" s="6" t="s">
        <v>19</v>
      </c>
      <c r="B94" s="73">
        <v>2211</v>
      </c>
      <c r="C94" s="73">
        <v>321</v>
      </c>
      <c r="D94" s="73" t="s">
        <v>7</v>
      </c>
      <c r="E94" s="75"/>
      <c r="F94" s="75"/>
      <c r="G94" s="75"/>
      <c r="H94" s="73" t="s">
        <v>7</v>
      </c>
    </row>
    <row r="95" spans="1:8" ht="39" thickBot="1" x14ac:dyDescent="0.3">
      <c r="A95" s="3" t="s">
        <v>41</v>
      </c>
      <c r="B95" s="74"/>
      <c r="C95" s="74"/>
      <c r="D95" s="74"/>
      <c r="E95" s="76"/>
      <c r="F95" s="76"/>
      <c r="G95" s="76"/>
      <c r="H95" s="74"/>
    </row>
    <row r="96" spans="1:8" ht="39" thickBot="1" x14ac:dyDescent="0.3">
      <c r="A96" s="3" t="s">
        <v>42</v>
      </c>
      <c r="B96" s="4">
        <v>2220</v>
      </c>
      <c r="C96" s="4">
        <v>340</v>
      </c>
      <c r="D96" s="4" t="s">
        <v>7</v>
      </c>
      <c r="E96" s="5"/>
      <c r="F96" s="5"/>
      <c r="G96" s="5"/>
      <c r="H96" s="4" t="s">
        <v>7</v>
      </c>
    </row>
    <row r="97" spans="1:8" ht="64.5" thickBot="1" x14ac:dyDescent="0.3">
      <c r="A97" s="3" t="s">
        <v>43</v>
      </c>
      <c r="B97" s="4">
        <v>2230</v>
      </c>
      <c r="C97" s="4">
        <v>350</v>
      </c>
      <c r="D97" s="4" t="s">
        <v>7</v>
      </c>
      <c r="E97" s="5"/>
      <c r="F97" s="5"/>
      <c r="G97" s="5"/>
      <c r="H97" s="4" t="s">
        <v>7</v>
      </c>
    </row>
    <row r="98" spans="1:8" ht="26.25" thickBot="1" x14ac:dyDescent="0.3">
      <c r="A98" s="3" t="s">
        <v>44</v>
      </c>
      <c r="B98" s="4">
        <v>2240</v>
      </c>
      <c r="C98" s="4">
        <v>360</v>
      </c>
      <c r="D98" s="4" t="s">
        <v>7</v>
      </c>
      <c r="E98" s="5"/>
      <c r="F98" s="5"/>
      <c r="G98" s="5"/>
      <c r="H98" s="4" t="s">
        <v>7</v>
      </c>
    </row>
    <row r="99" spans="1:8" ht="15.75" thickBot="1" x14ac:dyDescent="0.3">
      <c r="A99" s="3" t="s">
        <v>45</v>
      </c>
      <c r="B99" s="4">
        <v>2300</v>
      </c>
      <c r="C99" s="4">
        <v>850</v>
      </c>
      <c r="D99" s="56" t="s">
        <v>7</v>
      </c>
      <c r="E99" s="38">
        <f>SUM(E100:E103)</f>
        <v>141900</v>
      </c>
      <c r="F99" s="38">
        <f>F102+F100</f>
        <v>71900</v>
      </c>
      <c r="G99" s="38">
        <f>G102+G100</f>
        <v>71900</v>
      </c>
      <c r="H99" s="56" t="s">
        <v>7</v>
      </c>
    </row>
    <row r="100" spans="1:8" x14ac:dyDescent="0.25">
      <c r="A100" s="6" t="s">
        <v>19</v>
      </c>
      <c r="B100" s="73">
        <v>2310</v>
      </c>
      <c r="C100" s="73">
        <v>851</v>
      </c>
      <c r="D100" s="89" t="s">
        <v>7</v>
      </c>
      <c r="E100" s="87">
        <v>125900</v>
      </c>
      <c r="F100" s="87">
        <v>61900</v>
      </c>
      <c r="G100" s="87">
        <v>61900</v>
      </c>
      <c r="H100" s="89" t="s">
        <v>7</v>
      </c>
    </row>
    <row r="101" spans="1:8" ht="26.25" thickBot="1" x14ac:dyDescent="0.3">
      <c r="A101" s="3" t="s">
        <v>46</v>
      </c>
      <c r="B101" s="74"/>
      <c r="C101" s="74"/>
      <c r="D101" s="90"/>
      <c r="E101" s="88"/>
      <c r="F101" s="88"/>
      <c r="G101" s="88"/>
      <c r="H101" s="90"/>
    </row>
    <row r="102" spans="1:8" ht="39" thickBot="1" x14ac:dyDescent="0.3">
      <c r="A102" s="3" t="s">
        <v>47</v>
      </c>
      <c r="B102" s="4">
        <v>2320</v>
      </c>
      <c r="C102" s="4">
        <v>852</v>
      </c>
      <c r="D102" s="56" t="s">
        <v>7</v>
      </c>
      <c r="E102" s="38">
        <v>16000</v>
      </c>
      <c r="F102" s="38">
        <v>10000</v>
      </c>
      <c r="G102" s="38">
        <v>10000</v>
      </c>
      <c r="H102" s="56" t="s">
        <v>7</v>
      </c>
    </row>
    <row r="103" spans="1:8" ht="26.25" thickBot="1" x14ac:dyDescent="0.3">
      <c r="A103" s="3" t="s">
        <v>48</v>
      </c>
      <c r="B103" s="4">
        <v>2330</v>
      </c>
      <c r="C103" s="4">
        <v>853</v>
      </c>
      <c r="D103" s="56" t="s">
        <v>7</v>
      </c>
      <c r="E103" s="38"/>
      <c r="F103" s="38"/>
      <c r="G103" s="38"/>
      <c r="H103" s="56" t="s">
        <v>7</v>
      </c>
    </row>
    <row r="104" spans="1:8" ht="26.25" thickBot="1" x14ac:dyDescent="0.3">
      <c r="A104" s="3" t="s">
        <v>49</v>
      </c>
      <c r="B104" s="4">
        <v>2400</v>
      </c>
      <c r="C104" s="4" t="s">
        <v>7</v>
      </c>
      <c r="D104" s="38"/>
      <c r="E104" s="38">
        <f>SUM(E105:E108)</f>
        <v>0</v>
      </c>
      <c r="F104" s="38">
        <f t="shared" ref="F104:G104" si="3">SUM(F105:F108)</f>
        <v>0</v>
      </c>
      <c r="G104" s="38">
        <f t="shared" si="3"/>
        <v>0</v>
      </c>
      <c r="H104" s="56" t="s">
        <v>7</v>
      </c>
    </row>
    <row r="105" spans="1:8" x14ac:dyDescent="0.25">
      <c r="A105" s="6" t="s">
        <v>19</v>
      </c>
      <c r="B105" s="73">
        <v>2410</v>
      </c>
      <c r="C105" s="73">
        <v>810</v>
      </c>
      <c r="D105" s="89" t="s">
        <v>7</v>
      </c>
      <c r="E105" s="87"/>
      <c r="F105" s="87"/>
      <c r="G105" s="87"/>
      <c r="H105" s="89" t="s">
        <v>7</v>
      </c>
    </row>
    <row r="106" spans="1:8" ht="26.25" thickBot="1" x14ac:dyDescent="0.3">
      <c r="A106" s="3" t="s">
        <v>50</v>
      </c>
      <c r="B106" s="74"/>
      <c r="C106" s="74"/>
      <c r="D106" s="90"/>
      <c r="E106" s="88"/>
      <c r="F106" s="88"/>
      <c r="G106" s="88"/>
      <c r="H106" s="90"/>
    </row>
    <row r="107" spans="1:8" ht="15.75" thickBot="1" x14ac:dyDescent="0.3">
      <c r="A107" s="3" t="s">
        <v>51</v>
      </c>
      <c r="B107" s="4">
        <v>2420</v>
      </c>
      <c r="C107" s="4">
        <v>862</v>
      </c>
      <c r="D107" s="56" t="s">
        <v>7</v>
      </c>
      <c r="E107" s="38"/>
      <c r="F107" s="38"/>
      <c r="G107" s="38"/>
      <c r="H107" s="56" t="s">
        <v>7</v>
      </c>
    </row>
    <row r="108" spans="1:8" ht="39" thickBot="1" x14ac:dyDescent="0.3">
      <c r="A108" s="3" t="s">
        <v>52</v>
      </c>
      <c r="B108" s="4">
        <v>2430</v>
      </c>
      <c r="C108" s="4">
        <v>863</v>
      </c>
      <c r="D108" s="56" t="s">
        <v>7</v>
      </c>
      <c r="E108" s="38"/>
      <c r="F108" s="38"/>
      <c r="G108" s="38"/>
      <c r="H108" s="56" t="s">
        <v>7</v>
      </c>
    </row>
    <row r="109" spans="1:8" ht="26.25" thickBot="1" x14ac:dyDescent="0.3">
      <c r="A109" s="3" t="s">
        <v>53</v>
      </c>
      <c r="B109" s="4">
        <v>2500</v>
      </c>
      <c r="C109" s="4" t="s">
        <v>7</v>
      </c>
      <c r="D109" s="38"/>
      <c r="E109" s="38"/>
      <c r="F109" s="38"/>
      <c r="G109" s="38"/>
      <c r="H109" s="56" t="s">
        <v>7</v>
      </c>
    </row>
    <row r="110" spans="1:8" ht="51.75" thickBot="1" x14ac:dyDescent="0.3">
      <c r="A110" s="3" t="s">
        <v>54</v>
      </c>
      <c r="B110" s="4">
        <v>2520</v>
      </c>
      <c r="C110" s="4">
        <v>831</v>
      </c>
      <c r="D110" s="56" t="s">
        <v>7</v>
      </c>
      <c r="E110" s="38"/>
      <c r="F110" s="38"/>
      <c r="G110" s="38"/>
      <c r="H110" s="56" t="s">
        <v>7</v>
      </c>
    </row>
    <row r="111" spans="1:8" ht="15.75" thickBot="1" x14ac:dyDescent="0.3">
      <c r="A111" s="3" t="s">
        <v>55</v>
      </c>
      <c r="B111" s="4">
        <v>2600</v>
      </c>
      <c r="C111" s="4" t="s">
        <v>7</v>
      </c>
      <c r="D111" s="38"/>
      <c r="E111" s="38">
        <f>E118+E117+E116</f>
        <v>6358172.6600000001</v>
      </c>
      <c r="F111" s="38">
        <f>F118+F117+F116</f>
        <v>4023253.05</v>
      </c>
      <c r="G111" s="38">
        <f>G118+G117+G116</f>
        <v>3940190.73</v>
      </c>
      <c r="H111" s="56" t="s">
        <v>7</v>
      </c>
    </row>
    <row r="112" spans="1:8" x14ac:dyDescent="0.25">
      <c r="A112" s="6" t="s">
        <v>10</v>
      </c>
      <c r="B112" s="73">
        <v>2610</v>
      </c>
      <c r="C112" s="73">
        <v>241</v>
      </c>
      <c r="D112" s="89" t="s">
        <v>7</v>
      </c>
      <c r="E112" s="87"/>
      <c r="F112" s="87"/>
      <c r="G112" s="87"/>
      <c r="H112" s="87"/>
    </row>
    <row r="113" spans="1:8" ht="26.25" thickBot="1" x14ac:dyDescent="0.3">
      <c r="A113" s="3" t="s">
        <v>56</v>
      </c>
      <c r="B113" s="74"/>
      <c r="C113" s="74"/>
      <c r="D113" s="90"/>
      <c r="E113" s="88"/>
      <c r="F113" s="88"/>
      <c r="G113" s="88"/>
      <c r="H113" s="88"/>
    </row>
    <row r="114" spans="1:8" ht="26.25" thickBot="1" x14ac:dyDescent="0.3">
      <c r="A114" s="3" t="s">
        <v>57</v>
      </c>
      <c r="B114" s="4">
        <v>2620</v>
      </c>
      <c r="C114" s="4">
        <v>242</v>
      </c>
      <c r="D114" s="4" t="s">
        <v>7</v>
      </c>
      <c r="E114" s="5"/>
      <c r="F114" s="5"/>
      <c r="G114" s="5"/>
      <c r="H114" s="5"/>
    </row>
    <row r="115" spans="1:8" ht="26.25" thickBot="1" x14ac:dyDescent="0.3">
      <c r="A115" s="3" t="s">
        <v>58</v>
      </c>
      <c r="B115" s="4">
        <v>2630</v>
      </c>
      <c r="C115" s="4">
        <v>243</v>
      </c>
      <c r="D115" s="4" t="s">
        <v>7</v>
      </c>
      <c r="E115" s="5"/>
      <c r="F115" s="5"/>
      <c r="G115" s="5"/>
      <c r="H115" s="5"/>
    </row>
    <row r="116" spans="1:8" ht="26.25" thickBot="1" x14ac:dyDescent="0.3">
      <c r="A116" s="3" t="s">
        <v>138</v>
      </c>
      <c r="B116" s="4"/>
      <c r="C116" s="4">
        <v>323</v>
      </c>
      <c r="D116" s="4"/>
      <c r="E116" s="5">
        <v>97417</v>
      </c>
      <c r="F116" s="5">
        <v>94417</v>
      </c>
      <c r="G116" s="5">
        <v>94417</v>
      </c>
      <c r="H116" s="5"/>
    </row>
    <row r="117" spans="1:8" ht="15.75" thickBot="1" x14ac:dyDescent="0.3">
      <c r="A117" s="3" t="s">
        <v>136</v>
      </c>
      <c r="B117" s="4"/>
      <c r="C117" s="4">
        <v>247</v>
      </c>
      <c r="D117" s="4"/>
      <c r="E117" s="38">
        <v>1029191.34</v>
      </c>
      <c r="F117" s="38">
        <v>667155.61</v>
      </c>
      <c r="G117" s="38">
        <v>667155.61</v>
      </c>
      <c r="H117" s="5"/>
    </row>
    <row r="118" spans="1:8" ht="15.75" thickBot="1" x14ac:dyDescent="0.3">
      <c r="A118" s="3" t="s">
        <v>59</v>
      </c>
      <c r="B118" s="4">
        <v>2640</v>
      </c>
      <c r="C118" s="4">
        <v>244</v>
      </c>
      <c r="D118" s="4" t="s">
        <v>7</v>
      </c>
      <c r="E118" s="38">
        <v>5231564.32</v>
      </c>
      <c r="F118" s="38">
        <v>3261680.44</v>
      </c>
      <c r="G118" s="38">
        <v>3178618.12</v>
      </c>
      <c r="H118" s="5"/>
    </row>
    <row r="119" spans="1:8" ht="15.75" thickBot="1" x14ac:dyDescent="0.3">
      <c r="A119" s="3" t="s">
        <v>19</v>
      </c>
      <c r="B119" s="5"/>
      <c r="C119" s="5"/>
      <c r="D119" s="5"/>
      <c r="E119" s="38"/>
      <c r="F119" s="38"/>
      <c r="G119" s="38"/>
      <c r="H119" s="5"/>
    </row>
    <row r="120" spans="1:8" ht="26.25" thickBot="1" x14ac:dyDescent="0.3">
      <c r="A120" s="3" t="s">
        <v>60</v>
      </c>
      <c r="B120" s="4">
        <v>2650</v>
      </c>
      <c r="C120" s="4">
        <v>400</v>
      </c>
      <c r="D120" s="4" t="s">
        <v>7</v>
      </c>
      <c r="E120" s="38">
        <v>302600</v>
      </c>
      <c r="F120" s="38">
        <f t="shared" ref="F120:G120" si="4">SUM(F121:F123)</f>
        <v>0</v>
      </c>
      <c r="G120" s="38">
        <f t="shared" si="4"/>
        <v>0</v>
      </c>
      <c r="H120" s="38"/>
    </row>
    <row r="121" spans="1:8" x14ac:dyDescent="0.25">
      <c r="A121" s="6" t="s">
        <v>10</v>
      </c>
      <c r="B121" s="73">
        <v>2651</v>
      </c>
      <c r="C121" s="73">
        <v>406</v>
      </c>
      <c r="D121" s="73" t="s">
        <v>7</v>
      </c>
      <c r="E121" s="87"/>
      <c r="F121" s="87"/>
      <c r="G121" s="87"/>
      <c r="H121" s="75"/>
    </row>
    <row r="122" spans="1:8" ht="26.25" thickBot="1" x14ac:dyDescent="0.3">
      <c r="A122" s="3" t="s">
        <v>61</v>
      </c>
      <c r="B122" s="74"/>
      <c r="C122" s="74"/>
      <c r="D122" s="74"/>
      <c r="E122" s="88"/>
      <c r="F122" s="88"/>
      <c r="G122" s="88"/>
      <c r="H122" s="76"/>
    </row>
    <row r="123" spans="1:8" ht="39" thickBot="1" x14ac:dyDescent="0.3">
      <c r="A123" s="3" t="s">
        <v>62</v>
      </c>
      <c r="B123" s="4">
        <v>2652</v>
      </c>
      <c r="C123" s="4">
        <v>407</v>
      </c>
      <c r="D123" s="4" t="s">
        <v>7</v>
      </c>
      <c r="E123" s="38">
        <v>302600</v>
      </c>
      <c r="F123" s="38"/>
      <c r="G123" s="38"/>
      <c r="H123" s="5"/>
    </row>
    <row r="124" spans="1:8" ht="15.75" thickBot="1" x14ac:dyDescent="0.3">
      <c r="A124" s="3" t="s">
        <v>63</v>
      </c>
      <c r="B124" s="4">
        <v>3000</v>
      </c>
      <c r="C124" s="4">
        <v>100</v>
      </c>
      <c r="D124" s="5"/>
      <c r="E124" s="38">
        <f>SUM(E125:E128)</f>
        <v>0</v>
      </c>
      <c r="F124" s="38">
        <f t="shared" ref="F124:G124" si="5">SUM(F125:F128)</f>
        <v>0</v>
      </c>
      <c r="G124" s="38">
        <f t="shared" si="5"/>
        <v>0</v>
      </c>
      <c r="H124" s="4" t="s">
        <v>7</v>
      </c>
    </row>
    <row r="125" spans="1:8" x14ac:dyDescent="0.25">
      <c r="A125" s="6" t="s">
        <v>10</v>
      </c>
      <c r="B125" s="73">
        <v>3010</v>
      </c>
      <c r="C125" s="75"/>
      <c r="D125" s="75"/>
      <c r="E125" s="87"/>
      <c r="F125" s="87"/>
      <c r="G125" s="87"/>
      <c r="H125" s="73" t="s">
        <v>7</v>
      </c>
    </row>
    <row r="126" spans="1:8" ht="15.75" thickBot="1" x14ac:dyDescent="0.3">
      <c r="A126" s="3" t="s">
        <v>64</v>
      </c>
      <c r="B126" s="74"/>
      <c r="C126" s="76"/>
      <c r="D126" s="76"/>
      <c r="E126" s="88"/>
      <c r="F126" s="88"/>
      <c r="G126" s="88"/>
      <c r="H126" s="74"/>
    </row>
    <row r="127" spans="1:8" ht="15.75" thickBot="1" x14ac:dyDescent="0.3">
      <c r="A127" s="3" t="s">
        <v>65</v>
      </c>
      <c r="B127" s="4">
        <v>3020</v>
      </c>
      <c r="C127" s="5"/>
      <c r="D127" s="5"/>
      <c r="E127" s="38"/>
      <c r="F127" s="38"/>
      <c r="G127" s="38"/>
      <c r="H127" s="4" t="s">
        <v>7</v>
      </c>
    </row>
    <row r="128" spans="1:8" ht="15.75" thickBot="1" x14ac:dyDescent="0.3">
      <c r="A128" s="3" t="s">
        <v>66</v>
      </c>
      <c r="B128" s="4">
        <v>3030</v>
      </c>
      <c r="C128" s="5"/>
      <c r="D128" s="5"/>
      <c r="E128" s="38"/>
      <c r="F128" s="38"/>
      <c r="G128" s="38"/>
      <c r="H128" s="4" t="s">
        <v>7</v>
      </c>
    </row>
    <row r="129" spans="1:8" ht="15.75" thickBot="1" x14ac:dyDescent="0.3">
      <c r="A129" s="3" t="s">
        <v>67</v>
      </c>
      <c r="B129" s="4">
        <v>4000</v>
      </c>
      <c r="C129" s="4" t="s">
        <v>7</v>
      </c>
      <c r="D129" s="5"/>
      <c r="E129" s="38"/>
      <c r="F129" s="38"/>
      <c r="G129" s="38"/>
      <c r="H129" s="4" t="s">
        <v>7</v>
      </c>
    </row>
    <row r="130" spans="1:8" x14ac:dyDescent="0.25">
      <c r="A130" s="6" t="s">
        <v>19</v>
      </c>
      <c r="B130" s="73">
        <v>4010</v>
      </c>
      <c r="C130" s="73">
        <v>610</v>
      </c>
      <c r="D130" s="73" t="s">
        <v>7</v>
      </c>
      <c r="E130" s="75"/>
      <c r="F130" s="75"/>
      <c r="G130" s="75"/>
      <c r="H130" s="73" t="s">
        <v>7</v>
      </c>
    </row>
    <row r="131" spans="1:8" ht="15.75" thickBot="1" x14ac:dyDescent="0.3">
      <c r="A131" s="3" t="s">
        <v>68</v>
      </c>
      <c r="B131" s="74"/>
      <c r="C131" s="74"/>
      <c r="D131" s="74"/>
      <c r="E131" s="76"/>
      <c r="F131" s="76"/>
      <c r="G131" s="76"/>
      <c r="H131" s="74"/>
    </row>
  </sheetData>
  <mergeCells count="145">
    <mergeCell ref="E26:F26"/>
    <mergeCell ref="E27:F27"/>
    <mergeCell ref="E28:F28"/>
    <mergeCell ref="A17:H17"/>
    <mergeCell ref="E23:F23"/>
    <mergeCell ref="E25:F25"/>
    <mergeCell ref="E22:F22"/>
    <mergeCell ref="E24:F24"/>
    <mergeCell ref="D5:H5"/>
    <mergeCell ref="D9:H9"/>
    <mergeCell ref="G6:H6"/>
    <mergeCell ref="E6:F6"/>
    <mergeCell ref="G7:H7"/>
    <mergeCell ref="E7:F7"/>
    <mergeCell ref="A18:G18"/>
    <mergeCell ref="A12:E12"/>
    <mergeCell ref="A13:B13"/>
    <mergeCell ref="H130:H131"/>
    <mergeCell ref="C1:H1"/>
    <mergeCell ref="C2:H2"/>
    <mergeCell ref="D3:H3"/>
    <mergeCell ref="D4:H4"/>
    <mergeCell ref="B130:B131"/>
    <mergeCell ref="C130:C131"/>
    <mergeCell ref="D130:D131"/>
    <mergeCell ref="E130:E131"/>
    <mergeCell ref="F130:F131"/>
    <mergeCell ref="G130:G131"/>
    <mergeCell ref="H121:H122"/>
    <mergeCell ref="B125:B126"/>
    <mergeCell ref="C125:C126"/>
    <mergeCell ref="D125:D126"/>
    <mergeCell ref="E125:E126"/>
    <mergeCell ref="F125:F126"/>
    <mergeCell ref="G125:G126"/>
    <mergeCell ref="H125:H126"/>
    <mergeCell ref="B121:B122"/>
    <mergeCell ref="C121:C122"/>
    <mergeCell ref="D121:D122"/>
    <mergeCell ref="E121:E122"/>
    <mergeCell ref="F121:F122"/>
    <mergeCell ref="G121:G122"/>
    <mergeCell ref="H105:H106"/>
    <mergeCell ref="B112:B113"/>
    <mergeCell ref="C112:C113"/>
    <mergeCell ref="D112:D113"/>
    <mergeCell ref="E112:E113"/>
    <mergeCell ref="F112:F113"/>
    <mergeCell ref="G112:G113"/>
    <mergeCell ref="H112:H113"/>
    <mergeCell ref="B105:B106"/>
    <mergeCell ref="C105:C106"/>
    <mergeCell ref="D105:D106"/>
    <mergeCell ref="E105:E106"/>
    <mergeCell ref="F105:F106"/>
    <mergeCell ref="G105:G106"/>
    <mergeCell ref="H94:H95"/>
    <mergeCell ref="B100:B101"/>
    <mergeCell ref="C100:C101"/>
    <mergeCell ref="D100:D101"/>
    <mergeCell ref="E100:E101"/>
    <mergeCell ref="F100:F101"/>
    <mergeCell ref="G100:G101"/>
    <mergeCell ref="H100:H101"/>
    <mergeCell ref="B94:B95"/>
    <mergeCell ref="C94:C95"/>
    <mergeCell ref="D94:D95"/>
    <mergeCell ref="E94:E95"/>
    <mergeCell ref="F94:F95"/>
    <mergeCell ref="G94:G95"/>
    <mergeCell ref="H88:H89"/>
    <mergeCell ref="B92:B93"/>
    <mergeCell ref="C92:C93"/>
    <mergeCell ref="D92:D93"/>
    <mergeCell ref="E92:E93"/>
    <mergeCell ref="F92:F93"/>
    <mergeCell ref="G92:G93"/>
    <mergeCell ref="H92:H93"/>
    <mergeCell ref="B88:B89"/>
    <mergeCell ref="C88:C89"/>
    <mergeCell ref="D88:D89"/>
    <mergeCell ref="E88:E89"/>
    <mergeCell ref="F88:F89"/>
    <mergeCell ref="G88:G89"/>
    <mergeCell ref="H77:H78"/>
    <mergeCell ref="B82:B83"/>
    <mergeCell ref="C82:C83"/>
    <mergeCell ref="D82:D83"/>
    <mergeCell ref="E82:E83"/>
    <mergeCell ref="F82:F83"/>
    <mergeCell ref="G82:G83"/>
    <mergeCell ref="H82:H83"/>
    <mergeCell ref="B77:B78"/>
    <mergeCell ref="C77:C78"/>
    <mergeCell ref="D77:D78"/>
    <mergeCell ref="E77:E78"/>
    <mergeCell ref="F77:F78"/>
    <mergeCell ref="G77:G78"/>
    <mergeCell ref="H71:H72"/>
    <mergeCell ref="B75:B76"/>
    <mergeCell ref="C75:C76"/>
    <mergeCell ref="D75:D76"/>
    <mergeCell ref="E75:E76"/>
    <mergeCell ref="F75:F76"/>
    <mergeCell ref="G75:G76"/>
    <mergeCell ref="H75:H76"/>
    <mergeCell ref="B71:B72"/>
    <mergeCell ref="C71:C72"/>
    <mergeCell ref="D71:D72"/>
    <mergeCell ref="E71:E72"/>
    <mergeCell ref="F71:F72"/>
    <mergeCell ref="G71:G72"/>
    <mergeCell ref="B41:B42"/>
    <mergeCell ref="C41:C42"/>
    <mergeCell ref="D41:D42"/>
    <mergeCell ref="E41:E42"/>
    <mergeCell ref="F41:F42"/>
    <mergeCell ref="G41:G42"/>
    <mergeCell ref="H41:H42"/>
    <mergeCell ref="H49:H50"/>
    <mergeCell ref="B51:B53"/>
    <mergeCell ref="C51:C53"/>
    <mergeCell ref="D51:D53"/>
    <mergeCell ref="E51:E53"/>
    <mergeCell ref="F51:F53"/>
    <mergeCell ref="G51:G53"/>
    <mergeCell ref="H51:H53"/>
    <mergeCell ref="B49:B50"/>
    <mergeCell ref="C49:C50"/>
    <mergeCell ref="D49:D50"/>
    <mergeCell ref="E49:E50"/>
    <mergeCell ref="F49:F50"/>
    <mergeCell ref="G49:G50"/>
    <mergeCell ref="A31:A32"/>
    <mergeCell ref="B31:B32"/>
    <mergeCell ref="C31:C32"/>
    <mergeCell ref="D31:D32"/>
    <mergeCell ref="E31:H31"/>
    <mergeCell ref="B37:B38"/>
    <mergeCell ref="C37:C38"/>
    <mergeCell ref="D37:D38"/>
    <mergeCell ref="E37:E38"/>
    <mergeCell ref="F37:F38"/>
    <mergeCell ref="G37:G38"/>
    <mergeCell ref="H37:H38"/>
  </mergeCells>
  <pageMargins left="0.62992125984251968" right="0.39370078740157483" top="0.39370078740157483" bottom="0.35433070866141736" header="0.15748031496062992" footer="0.1968503937007874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4" zoomScaleNormal="100" workbookViewId="0">
      <selection activeCell="G60" sqref="G60"/>
    </sheetView>
  </sheetViews>
  <sheetFormatPr defaultRowHeight="15" x14ac:dyDescent="0.25"/>
  <cols>
    <col min="1" max="1" width="7.28515625" style="18" customWidth="1"/>
    <col min="2" max="2" width="28.7109375" style="8" customWidth="1"/>
    <col min="3" max="3" width="7.7109375" customWidth="1"/>
    <col min="4" max="4" width="5.140625" customWidth="1"/>
    <col min="5" max="5" width="12.85546875" customWidth="1"/>
    <col min="6" max="7" width="13.140625" customWidth="1"/>
    <col min="8" max="8" width="11.28515625" customWidth="1"/>
  </cols>
  <sheetData>
    <row r="1" spans="1:8" x14ac:dyDescent="0.25">
      <c r="B1" s="99" t="s">
        <v>109</v>
      </c>
      <c r="C1" s="99"/>
      <c r="D1" s="99"/>
      <c r="E1" s="99"/>
      <c r="F1" s="99"/>
      <c r="G1" s="99"/>
    </row>
    <row r="2" spans="1:8" ht="15.75" thickBot="1" x14ac:dyDescent="0.3"/>
    <row r="3" spans="1:8" ht="15.75" thickBot="1" x14ac:dyDescent="0.3">
      <c r="A3" s="125" t="s">
        <v>87</v>
      </c>
      <c r="B3" s="104" t="s">
        <v>0</v>
      </c>
      <c r="C3" s="104" t="s">
        <v>88</v>
      </c>
      <c r="D3" s="104" t="s">
        <v>89</v>
      </c>
      <c r="E3" s="122" t="s">
        <v>4</v>
      </c>
      <c r="F3" s="123"/>
      <c r="G3" s="123"/>
      <c r="H3" s="124"/>
    </row>
    <row r="4" spans="1:8" ht="60.75" thickBot="1" x14ac:dyDescent="0.3">
      <c r="A4" s="126"/>
      <c r="B4" s="105"/>
      <c r="C4" s="105"/>
      <c r="D4" s="105"/>
      <c r="E4" s="49" t="s">
        <v>148</v>
      </c>
      <c r="F4" s="49" t="s">
        <v>149</v>
      </c>
      <c r="G4" s="49" t="s">
        <v>150</v>
      </c>
      <c r="H4" s="19" t="s">
        <v>5</v>
      </c>
    </row>
    <row r="5" spans="1:8" ht="15.75" thickBot="1" x14ac:dyDescent="0.3">
      <c r="A5" s="20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45.75" customHeight="1" thickBot="1" x14ac:dyDescent="0.3">
      <c r="A6" s="20">
        <v>1</v>
      </c>
      <c r="B6" s="22" t="s">
        <v>90</v>
      </c>
      <c r="C6" s="19">
        <v>26000</v>
      </c>
      <c r="D6" s="19" t="s">
        <v>7</v>
      </c>
      <c r="E6" s="65">
        <f>E10+E11</f>
        <v>6335508.6600000001</v>
      </c>
      <c r="F6" s="61">
        <f>F11</f>
        <v>4003589.05</v>
      </c>
      <c r="G6" s="61">
        <f>G11</f>
        <v>3920526.73</v>
      </c>
      <c r="H6" s="61"/>
    </row>
    <row r="7" spans="1:8" x14ac:dyDescent="0.25">
      <c r="A7" s="106" t="s">
        <v>110</v>
      </c>
      <c r="B7" s="24" t="s">
        <v>10</v>
      </c>
      <c r="C7" s="104">
        <v>26100</v>
      </c>
      <c r="D7" s="104" t="s">
        <v>7</v>
      </c>
      <c r="E7" s="112"/>
      <c r="F7" s="112"/>
      <c r="G7" s="112"/>
      <c r="H7" s="112"/>
    </row>
    <row r="8" spans="1:8" ht="257.25" customHeight="1" thickBot="1" x14ac:dyDescent="0.3">
      <c r="A8" s="107"/>
      <c r="B8" s="22" t="s">
        <v>119</v>
      </c>
      <c r="C8" s="105"/>
      <c r="D8" s="105"/>
      <c r="E8" s="113"/>
      <c r="F8" s="113"/>
      <c r="G8" s="113"/>
      <c r="H8" s="113"/>
    </row>
    <row r="9" spans="1:8" ht="52.5" customHeight="1" thickBot="1" x14ac:dyDescent="0.3">
      <c r="A9" s="25" t="s">
        <v>111</v>
      </c>
      <c r="B9" s="22" t="s">
        <v>120</v>
      </c>
      <c r="C9" s="19">
        <v>26200</v>
      </c>
      <c r="D9" s="19" t="s">
        <v>7</v>
      </c>
      <c r="E9" s="23"/>
      <c r="F9" s="23"/>
      <c r="G9" s="23"/>
      <c r="H9" s="23"/>
    </row>
    <row r="10" spans="1:8" ht="108.75" customHeight="1" thickBot="1" x14ac:dyDescent="0.3">
      <c r="A10" s="25" t="s">
        <v>112</v>
      </c>
      <c r="B10" s="22" t="s">
        <v>121</v>
      </c>
      <c r="C10" s="19">
        <v>26300</v>
      </c>
      <c r="D10" s="19" t="s">
        <v>7</v>
      </c>
      <c r="E10" s="64">
        <v>1515141.47</v>
      </c>
      <c r="F10" s="23"/>
      <c r="G10" s="23"/>
      <c r="H10" s="23"/>
    </row>
    <row r="11" spans="1:8" ht="108" customHeight="1" thickBot="1" x14ac:dyDescent="0.3">
      <c r="A11" s="66" t="s">
        <v>113</v>
      </c>
      <c r="B11" s="27" t="s">
        <v>122</v>
      </c>
      <c r="C11" s="19">
        <v>26400</v>
      </c>
      <c r="D11" s="19" t="s">
        <v>7</v>
      </c>
      <c r="E11" s="62">
        <f>E30+E32</f>
        <v>4820367.1900000004</v>
      </c>
      <c r="F11" s="62">
        <f>F30+F32</f>
        <v>4003589.05</v>
      </c>
      <c r="G11" s="62">
        <f>G30+G32</f>
        <v>3920526.73</v>
      </c>
      <c r="H11" s="62"/>
    </row>
    <row r="12" spans="1:8" x14ac:dyDescent="0.25">
      <c r="A12" s="119" t="s">
        <v>114</v>
      </c>
      <c r="B12" s="27" t="s">
        <v>10</v>
      </c>
      <c r="C12" s="108">
        <v>26410</v>
      </c>
      <c r="D12" s="104" t="s">
        <v>7</v>
      </c>
      <c r="E12" s="114">
        <v>2531989.1</v>
      </c>
      <c r="F12" s="110">
        <v>2966100</v>
      </c>
      <c r="G12" s="110">
        <v>2966100</v>
      </c>
      <c r="H12" s="110"/>
    </row>
    <row r="13" spans="1:8" ht="49.5" customHeight="1" thickBot="1" x14ac:dyDescent="0.3">
      <c r="A13" s="120"/>
      <c r="B13" s="28" t="s">
        <v>91</v>
      </c>
      <c r="C13" s="109"/>
      <c r="D13" s="105"/>
      <c r="E13" s="115"/>
      <c r="F13" s="111"/>
      <c r="G13" s="111"/>
      <c r="H13" s="111"/>
    </row>
    <row r="14" spans="1:8" x14ac:dyDescent="0.25">
      <c r="A14" s="119" t="s">
        <v>92</v>
      </c>
      <c r="B14" s="27" t="s">
        <v>10</v>
      </c>
      <c r="C14" s="108">
        <v>26411</v>
      </c>
      <c r="D14" s="104" t="s">
        <v>7</v>
      </c>
      <c r="E14" s="114">
        <v>2531989.1</v>
      </c>
      <c r="F14" s="110">
        <v>2966100</v>
      </c>
      <c r="G14" s="110">
        <v>2266100</v>
      </c>
      <c r="H14" s="110"/>
    </row>
    <row r="15" spans="1:8" ht="44.25" customHeight="1" thickBot="1" x14ac:dyDescent="0.3">
      <c r="A15" s="120"/>
      <c r="B15" s="32" t="s">
        <v>93</v>
      </c>
      <c r="C15" s="109"/>
      <c r="D15" s="105"/>
      <c r="E15" s="115"/>
      <c r="F15" s="111"/>
      <c r="G15" s="111"/>
      <c r="H15" s="111"/>
    </row>
    <row r="16" spans="1:8" ht="48" customHeight="1" thickBot="1" x14ac:dyDescent="0.3">
      <c r="A16" s="29" t="s">
        <v>94</v>
      </c>
      <c r="B16" s="35" t="s">
        <v>95</v>
      </c>
      <c r="C16" s="19">
        <v>26412</v>
      </c>
      <c r="D16" s="19" t="s">
        <v>7</v>
      </c>
      <c r="E16" s="61">
        <v>0</v>
      </c>
      <c r="F16" s="61">
        <v>0</v>
      </c>
      <c r="G16" s="61">
        <v>0</v>
      </c>
      <c r="H16" s="61"/>
    </row>
    <row r="17" spans="1:8" ht="90.75" thickBot="1" x14ac:dyDescent="0.3">
      <c r="A17" s="30" t="s">
        <v>115</v>
      </c>
      <c r="B17" s="35" t="s">
        <v>96</v>
      </c>
      <c r="C17" s="19">
        <v>26420</v>
      </c>
      <c r="D17" s="19" t="s">
        <v>7</v>
      </c>
      <c r="E17" s="63">
        <v>1972728.29</v>
      </c>
      <c r="F17" s="63">
        <v>721949.05</v>
      </c>
      <c r="G17" s="63">
        <v>638886.73</v>
      </c>
      <c r="H17" s="61"/>
    </row>
    <row r="18" spans="1:8" ht="15.75" thickBot="1" x14ac:dyDescent="0.3">
      <c r="A18" s="31" t="s">
        <v>97</v>
      </c>
      <c r="B18" s="27" t="s">
        <v>10</v>
      </c>
      <c r="C18" s="108">
        <v>26421</v>
      </c>
      <c r="D18" s="104" t="s">
        <v>7</v>
      </c>
      <c r="E18" s="63"/>
      <c r="F18" s="63"/>
      <c r="G18" s="63"/>
      <c r="H18" s="110"/>
    </row>
    <row r="19" spans="1:8" ht="45.75" thickBot="1" x14ac:dyDescent="0.3">
      <c r="A19" s="31" t="s">
        <v>98</v>
      </c>
      <c r="B19" s="32" t="s">
        <v>93</v>
      </c>
      <c r="C19" s="109"/>
      <c r="D19" s="105"/>
      <c r="E19" s="63">
        <v>1972728.29</v>
      </c>
      <c r="F19" s="63">
        <v>721949.05</v>
      </c>
      <c r="G19" s="63">
        <v>638886.73</v>
      </c>
      <c r="H19" s="111"/>
    </row>
    <row r="20" spans="1:8" ht="45.75" thickBot="1" x14ac:dyDescent="0.3">
      <c r="A20" s="30" t="s">
        <v>116</v>
      </c>
      <c r="B20" s="35" t="s">
        <v>95</v>
      </c>
      <c r="C20" s="19">
        <v>26422</v>
      </c>
      <c r="D20" s="19" t="s">
        <v>7</v>
      </c>
      <c r="E20" s="61"/>
      <c r="F20" s="61"/>
      <c r="G20" s="61"/>
      <c r="H20" s="61"/>
    </row>
    <row r="21" spans="1:8" ht="60.75" thickBot="1" x14ac:dyDescent="0.3">
      <c r="A21" s="30" t="s">
        <v>117</v>
      </c>
      <c r="B21" s="33" t="s">
        <v>99</v>
      </c>
      <c r="C21" s="19">
        <v>26430</v>
      </c>
      <c r="D21" s="19" t="s">
        <v>7</v>
      </c>
      <c r="E21" s="23"/>
      <c r="F21" s="23"/>
      <c r="G21" s="23"/>
      <c r="H21" s="23"/>
    </row>
    <row r="22" spans="1:8" ht="45.75" thickBot="1" x14ac:dyDescent="0.3">
      <c r="A22" s="31" t="s">
        <v>101</v>
      </c>
      <c r="B22" s="33" t="s">
        <v>100</v>
      </c>
      <c r="C22" s="19">
        <v>26440</v>
      </c>
      <c r="D22" s="19" t="s">
        <v>7</v>
      </c>
      <c r="E22" s="23">
        <f>SUM(E23:E25)</f>
        <v>0</v>
      </c>
      <c r="F22" s="23">
        <f t="shared" ref="F22:H22" si="0">SUM(F23:F25)</f>
        <v>0</v>
      </c>
      <c r="G22" s="23">
        <f t="shared" si="0"/>
        <v>0</v>
      </c>
      <c r="H22" s="23">
        <f t="shared" si="0"/>
        <v>0</v>
      </c>
    </row>
    <row r="23" spans="1:8" ht="15.75" thickBot="1" x14ac:dyDescent="0.3">
      <c r="A23" s="31" t="s">
        <v>102</v>
      </c>
      <c r="B23" s="27" t="s">
        <v>10</v>
      </c>
      <c r="C23" s="108">
        <v>26441</v>
      </c>
      <c r="D23" s="104" t="s">
        <v>7</v>
      </c>
      <c r="E23" s="112"/>
      <c r="F23" s="112"/>
      <c r="G23" s="112"/>
      <c r="H23" s="112"/>
    </row>
    <row r="24" spans="1:8" ht="45.75" thickBot="1" x14ac:dyDescent="0.3">
      <c r="A24" s="30" t="s">
        <v>118</v>
      </c>
      <c r="B24" s="32" t="s">
        <v>93</v>
      </c>
      <c r="C24" s="109"/>
      <c r="D24" s="105"/>
      <c r="E24" s="113"/>
      <c r="F24" s="113"/>
      <c r="G24" s="113"/>
      <c r="H24" s="113"/>
    </row>
    <row r="25" spans="1:8" ht="45.75" thickBot="1" x14ac:dyDescent="0.3">
      <c r="A25" s="31" t="s">
        <v>104</v>
      </c>
      <c r="B25" s="35" t="s">
        <v>95</v>
      </c>
      <c r="C25" s="19">
        <v>26442</v>
      </c>
      <c r="D25" s="19" t="s">
        <v>7</v>
      </c>
      <c r="E25" s="23"/>
      <c r="F25" s="23"/>
      <c r="G25" s="23"/>
      <c r="H25" s="23"/>
    </row>
    <row r="26" spans="1:8" ht="30.75" thickBot="1" x14ac:dyDescent="0.3">
      <c r="A26" s="31" t="s">
        <v>105</v>
      </c>
      <c r="B26" s="33" t="s">
        <v>103</v>
      </c>
      <c r="C26" s="19">
        <v>26450</v>
      </c>
      <c r="D26" s="19" t="s">
        <v>7</v>
      </c>
      <c r="E26" s="61">
        <v>315649.8</v>
      </c>
      <c r="F26" s="61">
        <v>315540</v>
      </c>
      <c r="G26" s="23">
        <v>315540</v>
      </c>
      <c r="H26" s="23"/>
    </row>
    <row r="27" spans="1:8" ht="15.75" thickBot="1" x14ac:dyDescent="0.3">
      <c r="A27" s="116" t="s">
        <v>104</v>
      </c>
      <c r="B27" s="27" t="s">
        <v>10</v>
      </c>
      <c r="C27" s="117">
        <v>26451</v>
      </c>
      <c r="D27" s="104" t="s">
        <v>7</v>
      </c>
      <c r="E27" s="110"/>
      <c r="F27" s="110"/>
      <c r="G27" s="112"/>
      <c r="H27" s="112"/>
    </row>
    <row r="28" spans="1:8" ht="45.75" thickBot="1" x14ac:dyDescent="0.3">
      <c r="A28" s="116"/>
      <c r="B28" s="36" t="s">
        <v>93</v>
      </c>
      <c r="C28" s="117"/>
      <c r="D28" s="105"/>
      <c r="E28" s="111"/>
      <c r="F28" s="111"/>
      <c r="G28" s="113"/>
      <c r="H28" s="113"/>
    </row>
    <row r="29" spans="1:8" ht="45.75" thickBot="1" x14ac:dyDescent="0.3">
      <c r="A29" s="30" t="s">
        <v>105</v>
      </c>
      <c r="B29" s="35" t="s">
        <v>95</v>
      </c>
      <c r="C29" s="19">
        <v>26452</v>
      </c>
      <c r="D29" s="19" t="s">
        <v>7</v>
      </c>
      <c r="E29" s="61">
        <v>315649.8</v>
      </c>
      <c r="F29" s="61">
        <v>315540</v>
      </c>
      <c r="G29" s="23">
        <v>315540</v>
      </c>
      <c r="H29" s="23"/>
    </row>
    <row r="30" spans="1:8" ht="120.75" thickBot="1" x14ac:dyDescent="0.3">
      <c r="A30" s="30">
        <v>2</v>
      </c>
      <c r="B30" s="34" t="s">
        <v>106</v>
      </c>
      <c r="C30" s="19">
        <v>26500</v>
      </c>
      <c r="D30" s="19" t="s">
        <v>7</v>
      </c>
      <c r="E30" s="65">
        <f>E12+E17</f>
        <v>4504717.3900000006</v>
      </c>
      <c r="F30" s="65">
        <f>F12+F17</f>
        <v>3688049.05</v>
      </c>
      <c r="G30" s="65">
        <f>G12+G17</f>
        <v>3604986.73</v>
      </c>
      <c r="H30" s="23"/>
    </row>
    <row r="31" spans="1:8" ht="37.5" customHeight="1" thickBot="1" x14ac:dyDescent="0.3">
      <c r="A31" s="30"/>
      <c r="B31" s="33" t="s">
        <v>107</v>
      </c>
      <c r="C31" s="19">
        <v>26510</v>
      </c>
      <c r="D31" s="23"/>
      <c r="E31" s="23"/>
      <c r="F31" s="23"/>
      <c r="G31" s="23"/>
      <c r="H31" s="23"/>
    </row>
    <row r="32" spans="1:8" ht="120.75" thickBot="1" x14ac:dyDescent="0.3">
      <c r="A32" s="30">
        <v>3</v>
      </c>
      <c r="B32" s="32" t="s">
        <v>108</v>
      </c>
      <c r="C32" s="19">
        <v>26600</v>
      </c>
      <c r="D32" s="19" t="s">
        <v>7</v>
      </c>
      <c r="E32" s="61">
        <v>315649.8</v>
      </c>
      <c r="F32" s="61">
        <v>315540</v>
      </c>
      <c r="G32" s="23">
        <v>315540</v>
      </c>
      <c r="H32" s="23"/>
    </row>
    <row r="33" spans="1:8" ht="30.75" thickBot="1" x14ac:dyDescent="0.3">
      <c r="A33" s="20"/>
      <c r="B33" s="22" t="s">
        <v>107</v>
      </c>
      <c r="C33" s="19">
        <v>26610</v>
      </c>
      <c r="D33" s="23"/>
      <c r="E33" s="23"/>
      <c r="F33" s="23"/>
      <c r="G33" s="23"/>
      <c r="H33" s="23"/>
    </row>
    <row r="34" spans="1:8" x14ac:dyDescent="0.25">
      <c r="A34" s="121" t="s">
        <v>123</v>
      </c>
      <c r="B34" s="121"/>
      <c r="C34" s="121"/>
      <c r="D34" s="121"/>
      <c r="E34" s="121"/>
      <c r="F34" s="121"/>
    </row>
    <row r="36" spans="1:8" ht="1.5" customHeight="1" x14ac:dyDescent="0.25">
      <c r="A36" s="118" t="s">
        <v>123</v>
      </c>
      <c r="B36" s="118"/>
      <c r="C36" s="118"/>
      <c r="D36" s="118"/>
    </row>
    <row r="37" spans="1:8" ht="10.5" customHeight="1" x14ac:dyDescent="0.25">
      <c r="A37" s="39" t="s">
        <v>147</v>
      </c>
      <c r="B37" s="39"/>
      <c r="C37" s="39"/>
      <c r="D37" s="39"/>
    </row>
    <row r="38" spans="1:8" ht="31.5" customHeight="1" x14ac:dyDescent="0.25">
      <c r="A38" s="39" t="s">
        <v>124</v>
      </c>
      <c r="B38" s="39"/>
      <c r="C38" s="39"/>
      <c r="D38" s="39"/>
    </row>
    <row r="39" spans="1:8" x14ac:dyDescent="0.25">
      <c r="A39" s="15"/>
      <c r="B39"/>
    </row>
    <row r="40" spans="1:8" x14ac:dyDescent="0.25">
      <c r="A40" s="118" t="s">
        <v>126</v>
      </c>
      <c r="B40" s="118"/>
      <c r="C40" s="118"/>
      <c r="D40" s="118"/>
    </row>
    <row r="41" spans="1:8" x14ac:dyDescent="0.25">
      <c r="A41" s="118" t="s">
        <v>125</v>
      </c>
      <c r="B41" s="118"/>
      <c r="C41" s="118"/>
      <c r="D41" s="118"/>
    </row>
    <row r="42" spans="1:8" x14ac:dyDescent="0.25">
      <c r="A42" s="118" t="s">
        <v>158</v>
      </c>
      <c r="B42" s="118"/>
      <c r="C42" s="118"/>
      <c r="D42" s="118"/>
    </row>
  </sheetData>
  <mergeCells count="48">
    <mergeCell ref="A36:D36"/>
    <mergeCell ref="A40:D40"/>
    <mergeCell ref="A41:D41"/>
    <mergeCell ref="A42:D42"/>
    <mergeCell ref="B1:G1"/>
    <mergeCell ref="A12:A13"/>
    <mergeCell ref="C12:C13"/>
    <mergeCell ref="D12:D13"/>
    <mergeCell ref="E12:E13"/>
    <mergeCell ref="F12:F13"/>
    <mergeCell ref="A34:F34"/>
    <mergeCell ref="E3:H3"/>
    <mergeCell ref="A3:A4"/>
    <mergeCell ref="B3:B4"/>
    <mergeCell ref="A14:A15"/>
    <mergeCell ref="C3:C4"/>
    <mergeCell ref="H23:H24"/>
    <mergeCell ref="A27:A28"/>
    <mergeCell ref="C27:C28"/>
    <mergeCell ref="D27:D28"/>
    <mergeCell ref="E27:E28"/>
    <mergeCell ref="F27:F28"/>
    <mergeCell ref="G27:G28"/>
    <mergeCell ref="H27:H28"/>
    <mergeCell ref="E23:E24"/>
    <mergeCell ref="F23:F24"/>
    <mergeCell ref="G23:G24"/>
    <mergeCell ref="H18:H19"/>
    <mergeCell ref="C14:C15"/>
    <mergeCell ref="D14:D15"/>
    <mergeCell ref="H7:H8"/>
    <mergeCell ref="G12:G13"/>
    <mergeCell ref="H12:H13"/>
    <mergeCell ref="E7:E8"/>
    <mergeCell ref="G14:G15"/>
    <mergeCell ref="F7:F8"/>
    <mergeCell ref="G7:G8"/>
    <mergeCell ref="E14:E15"/>
    <mergeCell ref="F14:F15"/>
    <mergeCell ref="H14:H15"/>
    <mergeCell ref="D3:D4"/>
    <mergeCell ref="A7:A8"/>
    <mergeCell ref="C7:C8"/>
    <mergeCell ref="D7:D8"/>
    <mergeCell ref="C23:C24"/>
    <mergeCell ref="D23:D24"/>
    <mergeCell ref="C18:C19"/>
    <mergeCell ref="D18:D19"/>
  </mergeCells>
  <pageMargins left="0.70866141732283472" right="0.51181102362204722" top="0.51181102362204722" bottom="0.47244094488188981" header="0.23622047244094491" footer="0.19685039370078741"/>
  <pageSetup paperSize="9" scale="80" orientation="portrait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1</vt:lpstr>
      <vt:lpstr>Раздел 2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2024-11-18T10:28:15Z</cp:lastPrinted>
  <dcterms:created xsi:type="dcterms:W3CDTF">2020-01-10T07:03:14Z</dcterms:created>
  <dcterms:modified xsi:type="dcterms:W3CDTF">2024-11-18T10:28:17Z</dcterms:modified>
</cp:coreProperties>
</file>